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F4F05A79-6E55-4EC3-A23B-4025697AF6A7}" xr6:coauthVersionLast="36" xr6:coauthVersionMax="36" xr10:uidLastSave="{00000000-0000-0000-0000-000000000000}"/>
  <bookViews>
    <workbookView xWindow="0" yWindow="0" windowWidth="14388" windowHeight="10200" tabRatio="756" firstSheet="5" activeTab="5" xr2:uid="{00000000-000D-0000-FFFF-FFFF00000000}"/>
  </bookViews>
  <sheets>
    <sheet name="Изм-ния МАЙ" sheetId="27" state="hidden" r:id="rId1"/>
    <sheet name="Пересчет ЧСДМ" sheetId="30" state="hidden" r:id="rId2"/>
    <sheet name="Пересчет МАЙ" sheetId="29" state="hidden" r:id="rId3"/>
    <sheet name="ЧСДМ изм-ния АПРЕЛЬ" sheetId="26" state="hidden" r:id="rId4"/>
    <sheet name="Лист1" sheetId="31" state="hidden" r:id="rId5"/>
    <sheet name="Детали UMG" sheetId="44" r:id="rId6"/>
  </sheets>
  <definedNames>
    <definedName name="_xlnm._FilterDatabase" localSheetId="5" hidden="1">'Детали UMG'!$B$9:$E$1018</definedName>
    <definedName name="_xlnm._FilterDatabase" localSheetId="0" hidden="1">'Изм-ния МАЙ'!$A$3:$H$3</definedName>
    <definedName name="_xlnm._FilterDatabase" localSheetId="2" hidden="1">'Пересчет МАЙ'!$A$3:$M$137</definedName>
    <definedName name="pravka">#REF!</definedName>
    <definedName name="xxx">#REF!</definedName>
    <definedName name="_xlnm.Database">#REF!</definedName>
    <definedName name="_xlnm.Print_Titles" localSheetId="5">'Детали UMG'!$9:$9</definedName>
  </definedNames>
  <calcPr calcId="191029"/>
</workbook>
</file>

<file path=xl/calcChain.xml><?xml version="1.0" encoding="utf-8"?>
<calcChain xmlns="http://schemas.openxmlformats.org/spreadsheetml/2006/main">
  <c r="K137" i="29" l="1"/>
  <c r="K136" i="29"/>
  <c r="K135" i="29"/>
  <c r="K134" i="29"/>
  <c r="K133" i="29"/>
  <c r="K132" i="29"/>
  <c r="K131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103" i="29"/>
  <c r="J104" i="29"/>
  <c r="J105" i="29"/>
  <c r="J106" i="29"/>
  <c r="J107" i="29"/>
  <c r="J108" i="29"/>
  <c r="J109" i="29"/>
  <c r="J110" i="29"/>
  <c r="J111" i="29"/>
  <c r="J112" i="29"/>
  <c r="J113" i="29"/>
  <c r="J114" i="29"/>
  <c r="J124" i="29"/>
  <c r="J125" i="29"/>
  <c r="J126" i="29"/>
  <c r="J5" i="29"/>
  <c r="J4" i="29"/>
  <c r="F121" i="29"/>
  <c r="L121" i="29" s="1"/>
  <c r="F122" i="29"/>
  <c r="L122" i="29" s="1"/>
  <c r="F123" i="29"/>
  <c r="L123" i="29" s="1"/>
  <c r="F124" i="29"/>
  <c r="K124" i="29" s="1"/>
  <c r="F125" i="29"/>
  <c r="K125" i="29" s="1"/>
  <c r="F126" i="29"/>
  <c r="K126" i="29" s="1"/>
  <c r="F127" i="29"/>
  <c r="L127" i="29" s="1"/>
  <c r="F128" i="29"/>
  <c r="L128" i="29" s="1"/>
  <c r="F129" i="29"/>
  <c r="L129" i="29" s="1"/>
  <c r="F130" i="29"/>
  <c r="L130" i="29" s="1"/>
  <c r="F120" i="29"/>
  <c r="L120" i="29" s="1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57" i="30"/>
  <c r="L58" i="30"/>
  <c r="L59" i="30"/>
  <c r="L60" i="30"/>
  <c r="L61" i="30"/>
  <c r="L62" i="30"/>
  <c r="L63" i="30"/>
  <c r="L64" i="30"/>
  <c r="L65" i="30"/>
  <c r="L66" i="30"/>
  <c r="L67" i="30"/>
  <c r="L68" i="30"/>
  <c r="L69" i="30"/>
  <c r="L70" i="30"/>
  <c r="L71" i="30"/>
  <c r="L72" i="30"/>
  <c r="L73" i="30"/>
  <c r="L74" i="30"/>
  <c r="L75" i="30"/>
  <c r="L76" i="30"/>
  <c r="L77" i="30"/>
  <c r="L78" i="30"/>
  <c r="L79" i="30"/>
  <c r="L80" i="30"/>
  <c r="L81" i="30"/>
  <c r="L82" i="30"/>
  <c r="L83" i="30"/>
  <c r="L84" i="30"/>
  <c r="L85" i="30"/>
  <c r="L86" i="30"/>
  <c r="L87" i="30"/>
  <c r="L88" i="30"/>
  <c r="L89" i="30"/>
  <c r="L90" i="30"/>
  <c r="L91" i="30"/>
  <c r="L92" i="30"/>
  <c r="L93" i="30"/>
  <c r="L94" i="30"/>
  <c r="L95" i="30"/>
  <c r="L96" i="30"/>
  <c r="L97" i="30"/>
  <c r="L98" i="30"/>
  <c r="L99" i="30"/>
  <c r="L100" i="30"/>
  <c r="L101" i="30"/>
  <c r="L102" i="30"/>
  <c r="L103" i="30"/>
  <c r="L104" i="30"/>
  <c r="L105" i="30"/>
  <c r="L106" i="30"/>
  <c r="L107" i="30"/>
  <c r="L108" i="30"/>
  <c r="L109" i="30"/>
  <c r="L110" i="30"/>
  <c r="L111" i="30"/>
  <c r="L112" i="30"/>
  <c r="L113" i="30"/>
  <c r="L114" i="30"/>
  <c r="L115" i="30"/>
  <c r="L116" i="30"/>
  <c r="L117" i="30"/>
  <c r="L118" i="30"/>
  <c r="L119" i="30"/>
  <c r="L120" i="30"/>
  <c r="L121" i="30"/>
  <c r="L122" i="30"/>
  <c r="L123" i="30"/>
  <c r="L124" i="30"/>
  <c r="L125" i="30"/>
  <c r="L126" i="30"/>
  <c r="L127" i="30"/>
  <c r="L128" i="30"/>
  <c r="L129" i="30"/>
  <c r="L130" i="30"/>
  <c r="L131" i="30"/>
  <c r="L132" i="30"/>
  <c r="L133" i="30"/>
  <c r="L134" i="30"/>
  <c r="L135" i="30"/>
  <c r="L136" i="30"/>
  <c r="L137" i="30"/>
  <c r="L138" i="30"/>
  <c r="L139" i="30"/>
  <c r="L140" i="30"/>
  <c r="L141" i="30"/>
  <c r="L142" i="30"/>
  <c r="L143" i="30"/>
  <c r="L144" i="30"/>
  <c r="L145" i="30"/>
  <c r="L146" i="30"/>
  <c r="L147" i="30"/>
  <c r="L148" i="30"/>
  <c r="L149" i="30"/>
  <c r="L150" i="30"/>
  <c r="L151" i="30"/>
  <c r="L152" i="30"/>
  <c r="L153" i="30"/>
  <c r="L154" i="30"/>
  <c r="L155" i="30"/>
  <c r="L156" i="30"/>
  <c r="L157" i="30"/>
  <c r="L158" i="30"/>
  <c r="L159" i="30"/>
  <c r="L160" i="30"/>
  <c r="L161" i="30"/>
  <c r="L162" i="30"/>
  <c r="L163" i="30"/>
  <c r="L164" i="30"/>
  <c r="L165" i="30"/>
  <c r="L166" i="30"/>
  <c r="L167" i="30"/>
  <c r="L168" i="30"/>
  <c r="L169" i="30"/>
  <c r="L170" i="30"/>
  <c r="L171" i="30"/>
  <c r="L172" i="30"/>
  <c r="L173" i="30"/>
  <c r="L174" i="30"/>
  <c r="L175" i="30"/>
  <c r="L176" i="30"/>
  <c r="L177" i="30"/>
  <c r="L178" i="30"/>
  <c r="L179" i="30"/>
  <c r="L180" i="30"/>
  <c r="L181" i="30"/>
  <c r="L182" i="30"/>
  <c r="L183" i="30"/>
  <c r="L184" i="30"/>
  <c r="L185" i="30"/>
  <c r="L186" i="30"/>
  <c r="L187" i="30"/>
  <c r="L188" i="30"/>
  <c r="L189" i="30"/>
  <c r="L190" i="30"/>
  <c r="L191" i="30"/>
  <c r="L192" i="30"/>
  <c r="L193" i="30"/>
  <c r="L194" i="30"/>
  <c r="L195" i="30"/>
  <c r="L196" i="30"/>
  <c r="L197" i="30"/>
  <c r="L198" i="30"/>
  <c r="L199" i="30"/>
  <c r="L200" i="30"/>
  <c r="L201" i="30"/>
  <c r="L202" i="30"/>
  <c r="L203" i="30"/>
  <c r="L204" i="30"/>
  <c r="L205" i="30"/>
  <c r="L206" i="30"/>
  <c r="L207" i="30"/>
  <c r="L208" i="30"/>
  <c r="L209" i="30"/>
  <c r="L210" i="30"/>
  <c r="L211" i="30"/>
  <c r="L212" i="30"/>
  <c r="L9" i="30"/>
  <c r="F5" i="29"/>
  <c r="K5" i="29" s="1"/>
  <c r="F6" i="29"/>
  <c r="F7" i="29"/>
  <c r="K7" i="29" s="1"/>
  <c r="F8" i="29"/>
  <c r="F9" i="29"/>
  <c r="K9" i="29" s="1"/>
  <c r="F10" i="29"/>
  <c r="F11" i="29"/>
  <c r="K11" i="29" s="1"/>
  <c r="F12" i="29"/>
  <c r="F13" i="29"/>
  <c r="K13" i="29" s="1"/>
  <c r="F14" i="29"/>
  <c r="F15" i="29"/>
  <c r="K15" i="29" s="1"/>
  <c r="F16" i="29"/>
  <c r="F17" i="29"/>
  <c r="K17" i="29" s="1"/>
  <c r="F18" i="29"/>
  <c r="F19" i="29"/>
  <c r="K19" i="29" s="1"/>
  <c r="F20" i="29"/>
  <c r="F21" i="29"/>
  <c r="K21" i="29" s="1"/>
  <c r="F22" i="29"/>
  <c r="F23" i="29"/>
  <c r="K23" i="29" s="1"/>
  <c r="F24" i="29"/>
  <c r="F25" i="29"/>
  <c r="K25" i="29" s="1"/>
  <c r="F26" i="29"/>
  <c r="F27" i="29"/>
  <c r="K27" i="29" s="1"/>
  <c r="F28" i="29"/>
  <c r="F29" i="29"/>
  <c r="K29" i="29" s="1"/>
  <c r="F30" i="29"/>
  <c r="F31" i="29"/>
  <c r="K31" i="29" s="1"/>
  <c r="F32" i="29"/>
  <c r="F33" i="29"/>
  <c r="K33" i="29" s="1"/>
  <c r="F34" i="29"/>
  <c r="F35" i="29"/>
  <c r="K35" i="29" s="1"/>
  <c r="F36" i="29"/>
  <c r="F37" i="29"/>
  <c r="K37" i="29" s="1"/>
  <c r="F38" i="29"/>
  <c r="F39" i="29"/>
  <c r="K39" i="29" s="1"/>
  <c r="F40" i="29"/>
  <c r="F41" i="29"/>
  <c r="K41" i="29" s="1"/>
  <c r="F42" i="29"/>
  <c r="F43" i="29"/>
  <c r="K43" i="29" s="1"/>
  <c r="F44" i="29"/>
  <c r="F45" i="29"/>
  <c r="K45" i="29" s="1"/>
  <c r="F46" i="29"/>
  <c r="F47" i="29"/>
  <c r="K47" i="29" s="1"/>
  <c r="F48" i="29"/>
  <c r="F49" i="29"/>
  <c r="K49" i="29" s="1"/>
  <c r="F50" i="29"/>
  <c r="F51" i="29"/>
  <c r="K51" i="29" s="1"/>
  <c r="F52" i="29"/>
  <c r="F53" i="29"/>
  <c r="K53" i="29" s="1"/>
  <c r="F54" i="29"/>
  <c r="F55" i="29"/>
  <c r="K55" i="29" s="1"/>
  <c r="F56" i="29"/>
  <c r="F57" i="29"/>
  <c r="K57" i="29" s="1"/>
  <c r="F58" i="29"/>
  <c r="F59" i="29"/>
  <c r="K59" i="29" s="1"/>
  <c r="F60" i="29"/>
  <c r="F61" i="29"/>
  <c r="K61" i="29" s="1"/>
  <c r="F62" i="29"/>
  <c r="F63" i="29"/>
  <c r="K63" i="29" s="1"/>
  <c r="F64" i="29"/>
  <c r="F65" i="29"/>
  <c r="K65" i="29" s="1"/>
  <c r="F66" i="29"/>
  <c r="F67" i="29"/>
  <c r="K67" i="29" s="1"/>
  <c r="F68" i="29"/>
  <c r="F69" i="29"/>
  <c r="K69" i="29" s="1"/>
  <c r="F70" i="29"/>
  <c r="F71" i="29"/>
  <c r="K71" i="29" s="1"/>
  <c r="F72" i="29"/>
  <c r="F73" i="29"/>
  <c r="K73" i="29" s="1"/>
  <c r="F74" i="29"/>
  <c r="F75" i="29"/>
  <c r="K75" i="29" s="1"/>
  <c r="F76" i="29"/>
  <c r="F77" i="29"/>
  <c r="K77" i="29" s="1"/>
  <c r="F78" i="29"/>
  <c r="F79" i="29"/>
  <c r="K79" i="29" s="1"/>
  <c r="F80" i="29"/>
  <c r="F81" i="29"/>
  <c r="K81" i="29" s="1"/>
  <c r="F82" i="29"/>
  <c r="F83" i="29"/>
  <c r="K83" i="29" s="1"/>
  <c r="F84" i="29"/>
  <c r="F85" i="29"/>
  <c r="K85" i="29" s="1"/>
  <c r="F86" i="29"/>
  <c r="F87" i="29"/>
  <c r="K87" i="29" s="1"/>
  <c r="F88" i="29"/>
  <c r="F89" i="29"/>
  <c r="K89" i="29" s="1"/>
  <c r="F90" i="29"/>
  <c r="F91" i="29"/>
  <c r="K91" i="29" s="1"/>
  <c r="F92" i="29"/>
  <c r="F93" i="29"/>
  <c r="K93" i="29" s="1"/>
  <c r="F94" i="29"/>
  <c r="F95" i="29"/>
  <c r="K95" i="29" s="1"/>
  <c r="F96" i="29"/>
  <c r="F97" i="29"/>
  <c r="K97" i="29" s="1"/>
  <c r="F98" i="29"/>
  <c r="F99" i="29"/>
  <c r="K99" i="29" s="1"/>
  <c r="F100" i="29"/>
  <c r="F101" i="29"/>
  <c r="K101" i="29" s="1"/>
  <c r="F102" i="29"/>
  <c r="F103" i="29"/>
  <c r="K103" i="29" s="1"/>
  <c r="F104" i="29"/>
  <c r="F105" i="29"/>
  <c r="K105" i="29" s="1"/>
  <c r="F106" i="29"/>
  <c r="F107" i="29"/>
  <c r="K107" i="29" s="1"/>
  <c r="F108" i="29"/>
  <c r="F109" i="29"/>
  <c r="K109" i="29" s="1"/>
  <c r="F110" i="29"/>
  <c r="F111" i="29"/>
  <c r="K111" i="29" s="1"/>
  <c r="F112" i="29"/>
  <c r="F113" i="29"/>
  <c r="K113" i="29" s="1"/>
  <c r="F114" i="29"/>
  <c r="K114" i="29" s="1"/>
  <c r="F115" i="29"/>
  <c r="L115" i="29" s="1"/>
  <c r="F116" i="29"/>
  <c r="L116" i="29" s="1"/>
  <c r="F117" i="29"/>
  <c r="L117" i="29" s="1"/>
  <c r="F118" i="29"/>
  <c r="L118" i="29" s="1"/>
  <c r="F119" i="29"/>
  <c r="L119" i="29" s="1"/>
  <c r="F4" i="29"/>
  <c r="L110" i="29" l="1"/>
  <c r="K110" i="29"/>
  <c r="L102" i="29"/>
  <c r="K102" i="29"/>
  <c r="L98" i="29"/>
  <c r="K98" i="29"/>
  <c r="L78" i="29"/>
  <c r="K78" i="29"/>
  <c r="L66" i="29"/>
  <c r="K66" i="29"/>
  <c r="L58" i="29"/>
  <c r="K58" i="29"/>
  <c r="L46" i="29"/>
  <c r="K46" i="29"/>
  <c r="L42" i="29"/>
  <c r="K42" i="29"/>
  <c r="L34" i="29"/>
  <c r="K34" i="29"/>
  <c r="L30" i="29"/>
  <c r="K30" i="29"/>
  <c r="L22" i="29"/>
  <c r="K22" i="29"/>
  <c r="L14" i="29"/>
  <c r="K14" i="29"/>
  <c r="L6" i="29"/>
  <c r="K6" i="29"/>
  <c r="L90" i="29"/>
  <c r="K90" i="29"/>
  <c r="L70" i="29"/>
  <c r="K70" i="29"/>
  <c r="L54" i="29"/>
  <c r="K54" i="29"/>
  <c r="L50" i="29"/>
  <c r="K50" i="29"/>
  <c r="L38" i="29"/>
  <c r="K38" i="29"/>
  <c r="L26" i="29"/>
  <c r="K26" i="29"/>
  <c r="L18" i="29"/>
  <c r="K18" i="29"/>
  <c r="L10" i="29"/>
  <c r="K10" i="29"/>
  <c r="L4" i="29"/>
  <c r="K4" i="29"/>
  <c r="L112" i="29"/>
  <c r="K112" i="29"/>
  <c r="L108" i="29"/>
  <c r="K108" i="29"/>
  <c r="L104" i="29"/>
  <c r="K104" i="29"/>
  <c r="L100" i="29"/>
  <c r="K100" i="29"/>
  <c r="L96" i="29"/>
  <c r="K96" i="29"/>
  <c r="L92" i="29"/>
  <c r="K92" i="29"/>
  <c r="L88" i="29"/>
  <c r="K88" i="29"/>
  <c r="L84" i="29"/>
  <c r="K84" i="29"/>
  <c r="L80" i="29"/>
  <c r="K80" i="29"/>
  <c r="L76" i="29"/>
  <c r="K76" i="29"/>
  <c r="L72" i="29"/>
  <c r="K72" i="29"/>
  <c r="L68" i="29"/>
  <c r="K68" i="29"/>
  <c r="L64" i="29"/>
  <c r="K64" i="29"/>
  <c r="L60" i="29"/>
  <c r="K60" i="29"/>
  <c r="L56" i="29"/>
  <c r="K56" i="29"/>
  <c r="L52" i="29"/>
  <c r="K52" i="29"/>
  <c r="L48" i="29"/>
  <c r="K48" i="29"/>
  <c r="L44" i="29"/>
  <c r="K44" i="29"/>
  <c r="L40" i="29"/>
  <c r="K40" i="29"/>
  <c r="L36" i="29"/>
  <c r="K36" i="29"/>
  <c r="L32" i="29"/>
  <c r="K32" i="29"/>
  <c r="L28" i="29"/>
  <c r="K28" i="29"/>
  <c r="L24" i="29"/>
  <c r="K24" i="29"/>
  <c r="L20" i="29"/>
  <c r="K20" i="29"/>
  <c r="L16" i="29"/>
  <c r="K16" i="29"/>
  <c r="L12" i="29"/>
  <c r="K12" i="29"/>
  <c r="L8" i="29"/>
  <c r="K8" i="29"/>
  <c r="L106" i="29"/>
  <c r="K106" i="29"/>
  <c r="L94" i="29"/>
  <c r="K94" i="29"/>
  <c r="L86" i="29"/>
  <c r="K86" i="29"/>
  <c r="L82" i="29"/>
  <c r="K82" i="29"/>
  <c r="L74" i="29"/>
  <c r="K74" i="29"/>
  <c r="L62" i="29"/>
  <c r="K62" i="29"/>
  <c r="L125" i="29"/>
  <c r="L114" i="29"/>
  <c r="L124" i="29"/>
  <c r="L113" i="29"/>
  <c r="L111" i="29"/>
  <c r="L109" i="29"/>
  <c r="L107" i="29"/>
  <c r="L105" i="29"/>
  <c r="L103" i="29"/>
  <c r="L101" i="29"/>
  <c r="L99" i="29"/>
  <c r="L97" i="29"/>
  <c r="L95" i="29"/>
  <c r="L93" i="29"/>
  <c r="L91" i="29"/>
  <c r="L89" i="29"/>
  <c r="L87" i="29"/>
  <c r="L85" i="29"/>
  <c r="L83" i="29"/>
  <c r="L81" i="29"/>
  <c r="L79" i="29"/>
  <c r="L77" i="29"/>
  <c r="L75" i="29"/>
  <c r="L73" i="29"/>
  <c r="L71" i="29"/>
  <c r="L69" i="29"/>
  <c r="L67" i="29"/>
  <c r="L65" i="29"/>
  <c r="L63" i="29"/>
  <c r="L61" i="29"/>
  <c r="L59" i="29"/>
  <c r="L57" i="29"/>
  <c r="L55" i="29"/>
  <c r="L53" i="29"/>
  <c r="L51" i="29"/>
  <c r="L49" i="29"/>
  <c r="L47" i="29"/>
  <c r="L45" i="29"/>
  <c r="L43" i="29"/>
  <c r="L41" i="29"/>
  <c r="L39" i="29"/>
  <c r="L37" i="29"/>
  <c r="L35" i="29"/>
  <c r="L33" i="29"/>
  <c r="L31" i="29"/>
  <c r="L29" i="29"/>
  <c r="L27" i="29"/>
  <c r="L25" i="29"/>
  <c r="L23" i="29"/>
  <c r="L21" i="29"/>
  <c r="L19" i="29"/>
  <c r="L17" i="29"/>
  <c r="L15" i="29"/>
  <c r="L13" i="29"/>
  <c r="L11" i="29"/>
  <c r="L9" i="29"/>
  <c r="L7" i="29"/>
  <c r="L5" i="29"/>
  <c r="L126" i="29"/>
  <c r="I233" i="30"/>
  <c r="J233" i="30" s="1"/>
  <c r="K233" i="30" s="1"/>
  <c r="I232" i="30"/>
  <c r="J232" i="30" s="1"/>
  <c r="K232" i="30" s="1"/>
  <c r="I231" i="30"/>
  <c r="J231" i="30" s="1"/>
  <c r="K231" i="30" s="1"/>
  <c r="I230" i="30"/>
  <c r="J230" i="30" s="1"/>
  <c r="K230" i="30" s="1"/>
  <c r="I229" i="30"/>
  <c r="J229" i="30" s="1"/>
  <c r="K229" i="30" s="1"/>
  <c r="I228" i="30"/>
  <c r="J228" i="30" s="1"/>
  <c r="K228" i="30" s="1"/>
  <c r="I227" i="30"/>
  <c r="J227" i="30" s="1"/>
  <c r="K227" i="30" s="1"/>
  <c r="I226" i="30"/>
  <c r="J226" i="30" s="1"/>
  <c r="K226" i="30" s="1"/>
  <c r="I225" i="30"/>
  <c r="J225" i="30" s="1"/>
  <c r="K225" i="30" s="1"/>
  <c r="G225" i="30"/>
  <c r="H225" i="30" s="1"/>
  <c r="I224" i="30"/>
  <c r="J224" i="30" s="1"/>
  <c r="K224" i="30" s="1"/>
  <c r="G224" i="30"/>
  <c r="H224" i="30" s="1"/>
  <c r="I223" i="30"/>
  <c r="J223" i="30" s="1"/>
  <c r="K223" i="30" s="1"/>
  <c r="G223" i="30"/>
  <c r="H223" i="30" s="1"/>
  <c r="I222" i="30"/>
  <c r="J222" i="30" s="1"/>
  <c r="K222" i="30" s="1"/>
  <c r="G222" i="30"/>
  <c r="H222" i="30" s="1"/>
  <c r="G218" i="30"/>
  <c r="H218" i="30" s="1"/>
  <c r="I217" i="30"/>
  <c r="J217" i="30" s="1"/>
  <c r="K217" i="30" s="1"/>
  <c r="I216" i="30"/>
  <c r="J216" i="30" s="1"/>
  <c r="K216" i="30" s="1"/>
  <c r="I215" i="30"/>
  <c r="J215" i="30" s="1"/>
  <c r="K215" i="30" s="1"/>
  <c r="I214" i="30"/>
  <c r="J214" i="30" s="1"/>
  <c r="K214" i="30" s="1"/>
  <c r="I213" i="30"/>
  <c r="J213" i="30" s="1"/>
  <c r="K213" i="30" s="1"/>
  <c r="I212" i="30"/>
  <c r="M212" i="30" s="1"/>
  <c r="G212" i="30"/>
  <c r="H212" i="30" s="1"/>
  <c r="I211" i="30"/>
  <c r="G211" i="30"/>
  <c r="H211" i="30" s="1"/>
  <c r="I210" i="30"/>
  <c r="G210" i="30"/>
  <c r="H210" i="30" s="1"/>
  <c r="I209" i="30"/>
  <c r="G209" i="30"/>
  <c r="H209" i="30" s="1"/>
  <c r="I208" i="30"/>
  <c r="M208" i="30" s="1"/>
  <c r="G208" i="30"/>
  <c r="H208" i="30" s="1"/>
  <c r="I207" i="30"/>
  <c r="G207" i="30"/>
  <c r="H207" i="30" s="1"/>
  <c r="I206" i="30"/>
  <c r="M206" i="30" s="1"/>
  <c r="G206" i="30"/>
  <c r="H206" i="30" s="1"/>
  <c r="I205" i="30"/>
  <c r="G205" i="30"/>
  <c r="H205" i="30" s="1"/>
  <c r="I204" i="30"/>
  <c r="M204" i="30" s="1"/>
  <c r="G204" i="30"/>
  <c r="H204" i="30" s="1"/>
  <c r="I203" i="30"/>
  <c r="G203" i="30"/>
  <c r="H203" i="30" s="1"/>
  <c r="I202" i="30"/>
  <c r="G202" i="30"/>
  <c r="H202" i="30" s="1"/>
  <c r="I201" i="30"/>
  <c r="M201" i="30" s="1"/>
  <c r="G201" i="30"/>
  <c r="H201" i="30" s="1"/>
  <c r="I200" i="30"/>
  <c r="M200" i="30" s="1"/>
  <c r="G200" i="30"/>
  <c r="H200" i="30" s="1"/>
  <c r="I199" i="30"/>
  <c r="G199" i="30"/>
  <c r="H199" i="30" s="1"/>
  <c r="I198" i="30"/>
  <c r="M198" i="30" s="1"/>
  <c r="G198" i="30"/>
  <c r="H198" i="30" s="1"/>
  <c r="I197" i="30"/>
  <c r="G197" i="30"/>
  <c r="H197" i="30" s="1"/>
  <c r="I196" i="30"/>
  <c r="G196" i="30"/>
  <c r="H196" i="30" s="1"/>
  <c r="I195" i="30"/>
  <c r="G195" i="30"/>
  <c r="H195" i="30" s="1"/>
  <c r="I194" i="30"/>
  <c r="G194" i="30"/>
  <c r="H194" i="30" s="1"/>
  <c r="I193" i="30"/>
  <c r="G193" i="30"/>
  <c r="H193" i="30" s="1"/>
  <c r="I192" i="30"/>
  <c r="M192" i="30" s="1"/>
  <c r="G192" i="30"/>
  <c r="H192" i="30" s="1"/>
  <c r="I191" i="30"/>
  <c r="G191" i="30"/>
  <c r="H191" i="30" s="1"/>
  <c r="I190" i="30"/>
  <c r="M190" i="30" s="1"/>
  <c r="G190" i="30"/>
  <c r="H190" i="30" s="1"/>
  <c r="I189" i="30"/>
  <c r="G189" i="30"/>
  <c r="H189" i="30" s="1"/>
  <c r="I188" i="30"/>
  <c r="M188" i="30" s="1"/>
  <c r="G188" i="30"/>
  <c r="H188" i="30" s="1"/>
  <c r="I187" i="30"/>
  <c r="G187" i="30"/>
  <c r="H187" i="30" s="1"/>
  <c r="I186" i="30"/>
  <c r="G186" i="30"/>
  <c r="H186" i="30" s="1"/>
  <c r="I185" i="30"/>
  <c r="M185" i="30" s="1"/>
  <c r="G185" i="30"/>
  <c r="H185" i="30" s="1"/>
  <c r="I184" i="30"/>
  <c r="M184" i="30" s="1"/>
  <c r="G184" i="30"/>
  <c r="H184" i="30" s="1"/>
  <c r="I183" i="30"/>
  <c r="G183" i="30"/>
  <c r="H183" i="30" s="1"/>
  <c r="I182" i="30"/>
  <c r="M182" i="30" s="1"/>
  <c r="G182" i="30"/>
  <c r="H182" i="30" s="1"/>
  <c r="I181" i="30"/>
  <c r="G181" i="30"/>
  <c r="H181" i="30" s="1"/>
  <c r="I180" i="30"/>
  <c r="G180" i="30"/>
  <c r="H180" i="30" s="1"/>
  <c r="I179" i="30"/>
  <c r="G179" i="30"/>
  <c r="H179" i="30" s="1"/>
  <c r="I178" i="30"/>
  <c r="G178" i="30"/>
  <c r="H178" i="30" s="1"/>
  <c r="I177" i="30"/>
  <c r="G177" i="30"/>
  <c r="H177" i="30" s="1"/>
  <c r="I176" i="30"/>
  <c r="M176" i="30" s="1"/>
  <c r="G176" i="30"/>
  <c r="H176" i="30" s="1"/>
  <c r="I175" i="30"/>
  <c r="G175" i="30"/>
  <c r="H175" i="30" s="1"/>
  <c r="I174" i="30"/>
  <c r="M174" i="30" s="1"/>
  <c r="G174" i="30"/>
  <c r="H174" i="30" s="1"/>
  <c r="I173" i="30"/>
  <c r="G173" i="30"/>
  <c r="H173" i="30" s="1"/>
  <c r="I172" i="30"/>
  <c r="M172" i="30" s="1"/>
  <c r="G172" i="30"/>
  <c r="H172" i="30" s="1"/>
  <c r="I171" i="30"/>
  <c r="G171" i="30"/>
  <c r="H171" i="30" s="1"/>
  <c r="I170" i="30"/>
  <c r="G170" i="30"/>
  <c r="H170" i="30" s="1"/>
  <c r="I169" i="30"/>
  <c r="M169" i="30" s="1"/>
  <c r="G169" i="30"/>
  <c r="H169" i="30" s="1"/>
  <c r="I168" i="30"/>
  <c r="M168" i="30" s="1"/>
  <c r="G168" i="30"/>
  <c r="H168" i="30" s="1"/>
  <c r="I167" i="30"/>
  <c r="G167" i="30"/>
  <c r="H167" i="30" s="1"/>
  <c r="I166" i="30"/>
  <c r="M166" i="30" s="1"/>
  <c r="G166" i="30"/>
  <c r="H166" i="30" s="1"/>
  <c r="I165" i="30"/>
  <c r="G165" i="30"/>
  <c r="H165" i="30" s="1"/>
  <c r="I164" i="30"/>
  <c r="G164" i="30"/>
  <c r="H164" i="30" s="1"/>
  <c r="I163" i="30"/>
  <c r="G163" i="30"/>
  <c r="H163" i="30" s="1"/>
  <c r="I162" i="30"/>
  <c r="G162" i="30"/>
  <c r="H162" i="30" s="1"/>
  <c r="I161" i="30"/>
  <c r="G161" i="30"/>
  <c r="H161" i="30" s="1"/>
  <c r="I160" i="30"/>
  <c r="M160" i="30" s="1"/>
  <c r="G160" i="30"/>
  <c r="H160" i="30" s="1"/>
  <c r="I159" i="30"/>
  <c r="G159" i="30"/>
  <c r="H159" i="30" s="1"/>
  <c r="I158" i="30"/>
  <c r="M158" i="30" s="1"/>
  <c r="G158" i="30"/>
  <c r="H158" i="30" s="1"/>
  <c r="I157" i="30"/>
  <c r="G157" i="30"/>
  <c r="H157" i="30" s="1"/>
  <c r="I156" i="30"/>
  <c r="M156" i="30" s="1"/>
  <c r="G156" i="30"/>
  <c r="H156" i="30" s="1"/>
  <c r="I155" i="30"/>
  <c r="G155" i="30"/>
  <c r="H155" i="30" s="1"/>
  <c r="I154" i="30"/>
  <c r="G154" i="30"/>
  <c r="H154" i="30" s="1"/>
  <c r="I153" i="30"/>
  <c r="M153" i="30" s="1"/>
  <c r="G153" i="30"/>
  <c r="H153" i="30" s="1"/>
  <c r="I152" i="30"/>
  <c r="M152" i="30" s="1"/>
  <c r="G152" i="30"/>
  <c r="H152" i="30" s="1"/>
  <c r="I151" i="30"/>
  <c r="G151" i="30"/>
  <c r="H151" i="30" s="1"/>
  <c r="I150" i="30"/>
  <c r="M150" i="30" s="1"/>
  <c r="G150" i="30"/>
  <c r="H150" i="30" s="1"/>
  <c r="I149" i="30"/>
  <c r="G149" i="30"/>
  <c r="H149" i="30" s="1"/>
  <c r="I148" i="30"/>
  <c r="G148" i="30"/>
  <c r="H148" i="30" s="1"/>
  <c r="I147" i="30"/>
  <c r="G147" i="30"/>
  <c r="H147" i="30" s="1"/>
  <c r="I146" i="30"/>
  <c r="G146" i="30"/>
  <c r="H146" i="30" s="1"/>
  <c r="I145" i="30"/>
  <c r="G145" i="30"/>
  <c r="H145" i="30" s="1"/>
  <c r="I144" i="30"/>
  <c r="M144" i="30" s="1"/>
  <c r="G144" i="30"/>
  <c r="H144" i="30" s="1"/>
  <c r="I143" i="30"/>
  <c r="G143" i="30"/>
  <c r="H143" i="30" s="1"/>
  <c r="I142" i="30"/>
  <c r="M142" i="30" s="1"/>
  <c r="G142" i="30"/>
  <c r="H142" i="30" s="1"/>
  <c r="I141" i="30"/>
  <c r="G141" i="30"/>
  <c r="H141" i="30" s="1"/>
  <c r="I140" i="30"/>
  <c r="M140" i="30" s="1"/>
  <c r="G140" i="30"/>
  <c r="H140" i="30" s="1"/>
  <c r="I139" i="30"/>
  <c r="G139" i="30"/>
  <c r="H139" i="30" s="1"/>
  <c r="I138" i="30"/>
  <c r="G138" i="30"/>
  <c r="H138" i="30" s="1"/>
  <c r="I137" i="30"/>
  <c r="M137" i="30" s="1"/>
  <c r="G137" i="30"/>
  <c r="H137" i="30" s="1"/>
  <c r="I136" i="30"/>
  <c r="M136" i="30" s="1"/>
  <c r="G136" i="30"/>
  <c r="H136" i="30" s="1"/>
  <c r="I135" i="30"/>
  <c r="G135" i="30"/>
  <c r="H135" i="30" s="1"/>
  <c r="I134" i="30"/>
  <c r="M134" i="30" s="1"/>
  <c r="G134" i="30"/>
  <c r="H134" i="30" s="1"/>
  <c r="I133" i="30"/>
  <c r="G133" i="30"/>
  <c r="H133" i="30" s="1"/>
  <c r="I132" i="30"/>
  <c r="G132" i="30"/>
  <c r="H132" i="30" s="1"/>
  <c r="I131" i="30"/>
  <c r="G131" i="30"/>
  <c r="H131" i="30" s="1"/>
  <c r="I130" i="30"/>
  <c r="G130" i="30"/>
  <c r="H130" i="30" s="1"/>
  <c r="I129" i="30"/>
  <c r="G129" i="30"/>
  <c r="H129" i="30" s="1"/>
  <c r="I128" i="30"/>
  <c r="M128" i="30" s="1"/>
  <c r="G128" i="30"/>
  <c r="H128" i="30" s="1"/>
  <c r="I127" i="30"/>
  <c r="G127" i="30"/>
  <c r="H127" i="30" s="1"/>
  <c r="I126" i="30"/>
  <c r="M126" i="30" s="1"/>
  <c r="G126" i="30"/>
  <c r="H126" i="30" s="1"/>
  <c r="I125" i="30"/>
  <c r="G125" i="30"/>
  <c r="H125" i="30" s="1"/>
  <c r="I124" i="30"/>
  <c r="M124" i="30" s="1"/>
  <c r="G124" i="30"/>
  <c r="H124" i="30" s="1"/>
  <c r="I123" i="30"/>
  <c r="G123" i="30"/>
  <c r="H123" i="30" s="1"/>
  <c r="I122" i="30"/>
  <c r="G122" i="30"/>
  <c r="H122" i="30" s="1"/>
  <c r="I121" i="30"/>
  <c r="M121" i="30" s="1"/>
  <c r="G121" i="30"/>
  <c r="H121" i="30" s="1"/>
  <c r="I120" i="30"/>
  <c r="M120" i="30" s="1"/>
  <c r="G120" i="30"/>
  <c r="H120" i="30" s="1"/>
  <c r="I119" i="30"/>
  <c r="G119" i="30"/>
  <c r="H119" i="30" s="1"/>
  <c r="I118" i="30"/>
  <c r="M118" i="30" s="1"/>
  <c r="G118" i="30"/>
  <c r="H118" i="30" s="1"/>
  <c r="I117" i="30"/>
  <c r="G117" i="30"/>
  <c r="H117" i="30" s="1"/>
  <c r="I116" i="30"/>
  <c r="G116" i="30"/>
  <c r="H116" i="30" s="1"/>
  <c r="I115" i="30"/>
  <c r="G115" i="30"/>
  <c r="H115" i="30" s="1"/>
  <c r="I114" i="30"/>
  <c r="G114" i="30"/>
  <c r="H114" i="30" s="1"/>
  <c r="I113" i="30"/>
  <c r="M113" i="30" s="1"/>
  <c r="G113" i="30"/>
  <c r="H113" i="30" s="1"/>
  <c r="I112" i="30"/>
  <c r="G112" i="30"/>
  <c r="H112" i="30" s="1"/>
  <c r="I111" i="30"/>
  <c r="G111" i="30"/>
  <c r="H111" i="30" s="1"/>
  <c r="I110" i="30"/>
  <c r="G110" i="30"/>
  <c r="H110" i="30" s="1"/>
  <c r="I109" i="30"/>
  <c r="G109" i="30"/>
  <c r="H109" i="30" s="1"/>
  <c r="I108" i="30"/>
  <c r="M108" i="30" s="1"/>
  <c r="G108" i="30"/>
  <c r="H108" i="30" s="1"/>
  <c r="I107" i="30"/>
  <c r="G107" i="30"/>
  <c r="H107" i="30" s="1"/>
  <c r="I106" i="30"/>
  <c r="G106" i="30"/>
  <c r="H106" i="30" s="1"/>
  <c r="I105" i="30"/>
  <c r="M105" i="30" s="1"/>
  <c r="G105" i="30"/>
  <c r="H105" i="30" s="1"/>
  <c r="I104" i="30"/>
  <c r="M104" i="30" s="1"/>
  <c r="G104" i="30"/>
  <c r="H104" i="30" s="1"/>
  <c r="I103" i="30"/>
  <c r="G103" i="30"/>
  <c r="H103" i="30" s="1"/>
  <c r="I102" i="30"/>
  <c r="G102" i="30"/>
  <c r="H102" i="30" s="1"/>
  <c r="I101" i="30"/>
  <c r="G101" i="30"/>
  <c r="H101" i="30" s="1"/>
  <c r="I100" i="30"/>
  <c r="G100" i="30"/>
  <c r="H100" i="30" s="1"/>
  <c r="I99" i="30"/>
  <c r="M99" i="30" s="1"/>
  <c r="G99" i="30"/>
  <c r="H99" i="30" s="1"/>
  <c r="I98" i="30"/>
  <c r="G98" i="30"/>
  <c r="H98" i="30" s="1"/>
  <c r="I97" i="30"/>
  <c r="G97" i="30"/>
  <c r="H97" i="30" s="1"/>
  <c r="I96" i="30"/>
  <c r="G96" i="30"/>
  <c r="H96" i="30" s="1"/>
  <c r="I95" i="30"/>
  <c r="M95" i="30" s="1"/>
  <c r="G95" i="30"/>
  <c r="H95" i="30" s="1"/>
  <c r="I94" i="30"/>
  <c r="G94" i="30"/>
  <c r="H94" i="30" s="1"/>
  <c r="I93" i="30"/>
  <c r="G93" i="30"/>
  <c r="H93" i="30" s="1"/>
  <c r="I92" i="30"/>
  <c r="G92" i="30"/>
  <c r="H92" i="30" s="1"/>
  <c r="I91" i="30"/>
  <c r="M91" i="30" s="1"/>
  <c r="G91" i="30"/>
  <c r="H91" i="30" s="1"/>
  <c r="I90" i="30"/>
  <c r="G90" i="30"/>
  <c r="H90" i="30" s="1"/>
  <c r="I89" i="30"/>
  <c r="M89" i="30" s="1"/>
  <c r="G89" i="30"/>
  <c r="H89" i="30" s="1"/>
  <c r="I88" i="30"/>
  <c r="G88" i="30"/>
  <c r="H88" i="30" s="1"/>
  <c r="I87" i="30"/>
  <c r="G87" i="30"/>
  <c r="H87" i="30" s="1"/>
  <c r="I86" i="30"/>
  <c r="G86" i="30"/>
  <c r="H86" i="30" s="1"/>
  <c r="I85" i="30"/>
  <c r="M85" i="30" s="1"/>
  <c r="G85" i="30"/>
  <c r="H85" i="30" s="1"/>
  <c r="I84" i="30"/>
  <c r="G84" i="30"/>
  <c r="H84" i="30" s="1"/>
  <c r="I83" i="30"/>
  <c r="G83" i="30"/>
  <c r="H83" i="30" s="1"/>
  <c r="I82" i="30"/>
  <c r="G82" i="30"/>
  <c r="H82" i="30" s="1"/>
  <c r="I81" i="30"/>
  <c r="M81" i="30" s="1"/>
  <c r="G81" i="30"/>
  <c r="H81" i="30" s="1"/>
  <c r="I80" i="30"/>
  <c r="G80" i="30"/>
  <c r="H80" i="30" s="1"/>
  <c r="I79" i="30"/>
  <c r="M79" i="30" s="1"/>
  <c r="G79" i="30"/>
  <c r="H79" i="30" s="1"/>
  <c r="I78" i="30"/>
  <c r="G78" i="30"/>
  <c r="H78" i="30" s="1"/>
  <c r="I77" i="30"/>
  <c r="G77" i="30"/>
  <c r="H77" i="30" s="1"/>
  <c r="I76" i="30"/>
  <c r="G76" i="30"/>
  <c r="H76" i="30" s="1"/>
  <c r="I75" i="30"/>
  <c r="M75" i="30" s="1"/>
  <c r="G75" i="30"/>
  <c r="H75" i="30" s="1"/>
  <c r="I74" i="30"/>
  <c r="G74" i="30"/>
  <c r="H74" i="30" s="1"/>
  <c r="I73" i="30"/>
  <c r="M73" i="30" s="1"/>
  <c r="G73" i="30"/>
  <c r="H73" i="30" s="1"/>
  <c r="I72" i="30"/>
  <c r="G72" i="30"/>
  <c r="H72" i="30" s="1"/>
  <c r="I71" i="30"/>
  <c r="G71" i="30"/>
  <c r="H71" i="30" s="1"/>
  <c r="I70" i="30"/>
  <c r="G70" i="30"/>
  <c r="H70" i="30" s="1"/>
  <c r="I69" i="30"/>
  <c r="M69" i="30" s="1"/>
  <c r="G69" i="30"/>
  <c r="H69" i="30" s="1"/>
  <c r="I68" i="30"/>
  <c r="G68" i="30"/>
  <c r="H68" i="30" s="1"/>
  <c r="I67" i="30"/>
  <c r="G67" i="30"/>
  <c r="H67" i="30" s="1"/>
  <c r="I66" i="30"/>
  <c r="G66" i="30"/>
  <c r="H66" i="30" s="1"/>
  <c r="I65" i="30"/>
  <c r="M65" i="30" s="1"/>
  <c r="G65" i="30"/>
  <c r="H65" i="30" s="1"/>
  <c r="I64" i="30"/>
  <c r="G64" i="30"/>
  <c r="H64" i="30" s="1"/>
  <c r="I63" i="30"/>
  <c r="M63" i="30" s="1"/>
  <c r="G63" i="30"/>
  <c r="H63" i="30" s="1"/>
  <c r="I62" i="30"/>
  <c r="G62" i="30"/>
  <c r="H62" i="30" s="1"/>
  <c r="I61" i="30"/>
  <c r="G61" i="30"/>
  <c r="H61" i="30" s="1"/>
  <c r="I60" i="30"/>
  <c r="G60" i="30"/>
  <c r="H60" i="30" s="1"/>
  <c r="I59" i="30"/>
  <c r="M59" i="30" s="1"/>
  <c r="G59" i="30"/>
  <c r="H59" i="30" s="1"/>
  <c r="I58" i="30"/>
  <c r="G58" i="30"/>
  <c r="H58" i="30" s="1"/>
  <c r="I57" i="30"/>
  <c r="M57" i="30" s="1"/>
  <c r="G57" i="30"/>
  <c r="H57" i="30" s="1"/>
  <c r="I56" i="30"/>
  <c r="G56" i="30"/>
  <c r="H56" i="30" s="1"/>
  <c r="I55" i="30"/>
  <c r="G55" i="30"/>
  <c r="H55" i="30" s="1"/>
  <c r="I54" i="30"/>
  <c r="G54" i="30"/>
  <c r="H54" i="30" s="1"/>
  <c r="I53" i="30"/>
  <c r="M53" i="30" s="1"/>
  <c r="G53" i="30"/>
  <c r="H53" i="30" s="1"/>
  <c r="I52" i="30"/>
  <c r="G52" i="30"/>
  <c r="H52" i="30" s="1"/>
  <c r="I51" i="30"/>
  <c r="G51" i="30"/>
  <c r="H51" i="30" s="1"/>
  <c r="I50" i="30"/>
  <c r="G50" i="30"/>
  <c r="H50" i="30" s="1"/>
  <c r="I49" i="30"/>
  <c r="M49" i="30" s="1"/>
  <c r="G49" i="30"/>
  <c r="H49" i="30" s="1"/>
  <c r="I48" i="30"/>
  <c r="G48" i="30"/>
  <c r="H48" i="30" s="1"/>
  <c r="I47" i="30"/>
  <c r="G47" i="30"/>
  <c r="H47" i="30" s="1"/>
  <c r="I46" i="30"/>
  <c r="M46" i="30" s="1"/>
  <c r="G46" i="30"/>
  <c r="H46" i="30" s="1"/>
  <c r="I45" i="30"/>
  <c r="M45" i="30" s="1"/>
  <c r="G45" i="30"/>
  <c r="H45" i="30" s="1"/>
  <c r="I44" i="30"/>
  <c r="G44" i="30"/>
  <c r="H44" i="30" s="1"/>
  <c r="I43" i="30"/>
  <c r="M43" i="30" s="1"/>
  <c r="G43" i="30"/>
  <c r="H43" i="30" s="1"/>
  <c r="I42" i="30"/>
  <c r="M42" i="30" s="1"/>
  <c r="G42" i="30"/>
  <c r="H42" i="30" s="1"/>
  <c r="I41" i="30"/>
  <c r="M41" i="30" s="1"/>
  <c r="G41" i="30"/>
  <c r="H41" i="30" s="1"/>
  <c r="I40" i="30"/>
  <c r="G40" i="30"/>
  <c r="H40" i="30" s="1"/>
  <c r="I39" i="30"/>
  <c r="M39" i="30" s="1"/>
  <c r="G39" i="30"/>
  <c r="H39" i="30" s="1"/>
  <c r="I38" i="30"/>
  <c r="G38" i="30"/>
  <c r="H38" i="30" s="1"/>
  <c r="I37" i="30"/>
  <c r="M37" i="30" s="1"/>
  <c r="G37" i="30"/>
  <c r="H37" i="30" s="1"/>
  <c r="I36" i="30"/>
  <c r="G36" i="30"/>
  <c r="H36" i="30" s="1"/>
  <c r="I35" i="30"/>
  <c r="G35" i="30"/>
  <c r="H35" i="30" s="1"/>
  <c r="I34" i="30"/>
  <c r="G34" i="30"/>
  <c r="H34" i="30" s="1"/>
  <c r="I33" i="30"/>
  <c r="M33" i="30" s="1"/>
  <c r="G33" i="30"/>
  <c r="H33" i="30" s="1"/>
  <c r="I32" i="30"/>
  <c r="G32" i="30"/>
  <c r="H32" i="30" s="1"/>
  <c r="I31" i="30"/>
  <c r="G31" i="30"/>
  <c r="H31" i="30" s="1"/>
  <c r="I30" i="30"/>
  <c r="G30" i="30"/>
  <c r="H30" i="30" s="1"/>
  <c r="I29" i="30"/>
  <c r="M29" i="30" s="1"/>
  <c r="G29" i="30"/>
  <c r="H29" i="30" s="1"/>
  <c r="I28" i="30"/>
  <c r="G28" i="30"/>
  <c r="H28" i="30" s="1"/>
  <c r="I27" i="30"/>
  <c r="G27" i="30"/>
  <c r="H27" i="30" s="1"/>
  <c r="I26" i="30"/>
  <c r="M26" i="30" s="1"/>
  <c r="G26" i="30"/>
  <c r="H26" i="30" s="1"/>
  <c r="I25" i="30"/>
  <c r="M25" i="30" s="1"/>
  <c r="G25" i="30"/>
  <c r="H25" i="30" s="1"/>
  <c r="I24" i="30"/>
  <c r="G24" i="30"/>
  <c r="H24" i="30" s="1"/>
  <c r="I23" i="30"/>
  <c r="M23" i="30" s="1"/>
  <c r="G23" i="30"/>
  <c r="H23" i="30" s="1"/>
  <c r="I22" i="30"/>
  <c r="G22" i="30"/>
  <c r="H22" i="30" s="1"/>
  <c r="I21" i="30"/>
  <c r="M21" i="30" s="1"/>
  <c r="G21" i="30"/>
  <c r="H21" i="30" s="1"/>
  <c r="I20" i="30"/>
  <c r="G20" i="30"/>
  <c r="H20" i="30" s="1"/>
  <c r="I19" i="30"/>
  <c r="G19" i="30"/>
  <c r="H19" i="30" s="1"/>
  <c r="I18" i="30"/>
  <c r="G18" i="30"/>
  <c r="H18" i="30" s="1"/>
  <c r="I17" i="30"/>
  <c r="M17" i="30" s="1"/>
  <c r="G17" i="30"/>
  <c r="H17" i="30" s="1"/>
  <c r="I16" i="30"/>
  <c r="G16" i="30"/>
  <c r="H16" i="30" s="1"/>
  <c r="I15" i="30"/>
  <c r="G15" i="30"/>
  <c r="H15" i="30" s="1"/>
  <c r="I14" i="30"/>
  <c r="G14" i="30"/>
  <c r="H14" i="30" s="1"/>
  <c r="I13" i="30"/>
  <c r="M13" i="30" s="1"/>
  <c r="G13" i="30"/>
  <c r="H13" i="30" s="1"/>
  <c r="I12" i="30"/>
  <c r="G12" i="30"/>
  <c r="H12" i="30" s="1"/>
  <c r="I11" i="30"/>
  <c r="G11" i="30"/>
  <c r="H11" i="30" s="1"/>
  <c r="I10" i="30"/>
  <c r="M10" i="30" s="1"/>
  <c r="G10" i="30"/>
  <c r="H10" i="30" s="1"/>
  <c r="I9" i="30"/>
  <c r="M9" i="30" s="1"/>
  <c r="G9" i="30"/>
  <c r="H9" i="30" s="1"/>
  <c r="J150" i="30" l="1"/>
  <c r="K150" i="30" s="1"/>
  <c r="J63" i="30"/>
  <c r="K63" i="30" s="1"/>
  <c r="J201" i="30"/>
  <c r="K201" i="30" s="1"/>
  <c r="J46" i="30"/>
  <c r="K46" i="30" s="1"/>
  <c r="J39" i="30"/>
  <c r="K39" i="30" s="1"/>
  <c r="J95" i="30"/>
  <c r="K95" i="30" s="1"/>
  <c r="J153" i="30"/>
  <c r="K153" i="30" s="1"/>
  <c r="J108" i="30"/>
  <c r="K108" i="30" s="1"/>
  <c r="J156" i="30"/>
  <c r="K156" i="30" s="1"/>
  <c r="J105" i="30"/>
  <c r="K105" i="30" s="1"/>
  <c r="J166" i="30"/>
  <c r="K166" i="30" s="1"/>
  <c r="J204" i="30"/>
  <c r="K204" i="30" s="1"/>
  <c r="J140" i="30"/>
  <c r="K140" i="30" s="1"/>
  <c r="J188" i="30"/>
  <c r="K188" i="30" s="1"/>
  <c r="J118" i="30"/>
  <c r="K118" i="30" s="1"/>
  <c r="J172" i="30"/>
  <c r="K172" i="30" s="1"/>
  <c r="J134" i="30"/>
  <c r="K134" i="30" s="1"/>
  <c r="J198" i="30"/>
  <c r="K198" i="30" s="1"/>
  <c r="J53" i="30"/>
  <c r="K53" i="30" s="1"/>
  <c r="J136" i="30"/>
  <c r="K136" i="30" s="1"/>
  <c r="J65" i="30"/>
  <c r="K65" i="30" s="1"/>
  <c r="J42" i="30"/>
  <c r="K42" i="30" s="1"/>
  <c r="J182" i="30"/>
  <c r="K182" i="30" s="1"/>
  <c r="J152" i="30"/>
  <c r="K152" i="30" s="1"/>
  <c r="J13" i="30"/>
  <c r="K13" i="30" s="1"/>
  <c r="J121" i="30"/>
  <c r="K121" i="30" s="1"/>
  <c r="J168" i="30"/>
  <c r="K168" i="30" s="1"/>
  <c r="J10" i="30"/>
  <c r="K10" i="30" s="1"/>
  <c r="J81" i="30"/>
  <c r="K81" i="30" s="1"/>
  <c r="J137" i="30"/>
  <c r="K137" i="30" s="1"/>
  <c r="J184" i="30"/>
  <c r="K184" i="30" s="1"/>
  <c r="J200" i="30"/>
  <c r="K200" i="30" s="1"/>
  <c r="J57" i="30"/>
  <c r="K57" i="30" s="1"/>
  <c r="J17" i="30"/>
  <c r="K17" i="30" s="1"/>
  <c r="J169" i="30"/>
  <c r="K169" i="30" s="1"/>
  <c r="J124" i="30"/>
  <c r="K124" i="30" s="1"/>
  <c r="J41" i="30"/>
  <c r="K41" i="30" s="1"/>
  <c r="J91" i="30"/>
  <c r="K91" i="30" s="1"/>
  <c r="J99" i="30"/>
  <c r="K99" i="30" s="1"/>
  <c r="J185" i="30"/>
  <c r="K185" i="30" s="1"/>
  <c r="J104" i="30"/>
  <c r="K104" i="30" s="1"/>
  <c r="J120" i="30"/>
  <c r="K120" i="30" s="1"/>
  <c r="J16" i="30"/>
  <c r="K16" i="30" s="1"/>
  <c r="M16" i="30"/>
  <c r="J72" i="30"/>
  <c r="K72" i="30" s="1"/>
  <c r="M72" i="30"/>
  <c r="M77" i="30"/>
  <c r="J77" i="30"/>
  <c r="K77" i="30" s="1"/>
  <c r="M112" i="30"/>
  <c r="J112" i="30"/>
  <c r="K112" i="30" s="1"/>
  <c r="J130" i="30"/>
  <c r="K130" i="30" s="1"/>
  <c r="M130" i="30"/>
  <c r="J181" i="30"/>
  <c r="K181" i="30" s="1"/>
  <c r="M181" i="30"/>
  <c r="J9" i="30"/>
  <c r="K9" i="30" s="1"/>
  <c r="J12" i="30"/>
  <c r="K12" i="30" s="1"/>
  <c r="M12" i="30"/>
  <c r="J15" i="30"/>
  <c r="K15" i="30" s="1"/>
  <c r="M15" i="30"/>
  <c r="J19" i="30"/>
  <c r="K19" i="30" s="1"/>
  <c r="M19" i="30"/>
  <c r="J22" i="30"/>
  <c r="K22" i="30" s="1"/>
  <c r="M22" i="30"/>
  <c r="J23" i="30"/>
  <c r="K23" i="30" s="1"/>
  <c r="J27" i="30"/>
  <c r="K27" i="30" s="1"/>
  <c r="M27" i="30"/>
  <c r="J37" i="30"/>
  <c r="K37" i="30" s="1"/>
  <c r="J44" i="30"/>
  <c r="K44" i="30" s="1"/>
  <c r="M44" i="30"/>
  <c r="J45" i="30"/>
  <c r="K45" i="30" s="1"/>
  <c r="J49" i="30"/>
  <c r="K49" i="30" s="1"/>
  <c r="J52" i="30"/>
  <c r="K52" i="30" s="1"/>
  <c r="M52" i="30"/>
  <c r="M55" i="30"/>
  <c r="J55" i="30"/>
  <c r="K55" i="30" s="1"/>
  <c r="J62" i="30"/>
  <c r="K62" i="30" s="1"/>
  <c r="M62" i="30"/>
  <c r="J66" i="30"/>
  <c r="K66" i="30" s="1"/>
  <c r="M66" i="30"/>
  <c r="J69" i="30"/>
  <c r="K69" i="30" s="1"/>
  <c r="J73" i="30"/>
  <c r="K73" i="30" s="1"/>
  <c r="J79" i="30"/>
  <c r="K79" i="30" s="1"/>
  <c r="M83" i="30"/>
  <c r="J83" i="30"/>
  <c r="K83" i="30" s="1"/>
  <c r="J88" i="30"/>
  <c r="K88" i="30" s="1"/>
  <c r="M88" i="30"/>
  <c r="M93" i="30"/>
  <c r="J93" i="30"/>
  <c r="K93" i="30" s="1"/>
  <c r="J98" i="30"/>
  <c r="K98" i="30" s="1"/>
  <c r="M98" i="30"/>
  <c r="M101" i="30"/>
  <c r="J101" i="30"/>
  <c r="K101" i="30" s="1"/>
  <c r="J107" i="30"/>
  <c r="K107" i="30" s="1"/>
  <c r="M107" i="30"/>
  <c r="J111" i="30"/>
  <c r="K111" i="30" s="1"/>
  <c r="M111" i="30"/>
  <c r="M129" i="30"/>
  <c r="J129" i="30"/>
  <c r="K129" i="30" s="1"/>
  <c r="M161" i="30"/>
  <c r="J161" i="30"/>
  <c r="K161" i="30" s="1"/>
  <c r="M193" i="30"/>
  <c r="J193" i="30"/>
  <c r="K193" i="30" s="1"/>
  <c r="J210" i="30"/>
  <c r="K210" i="30" s="1"/>
  <c r="M210" i="30"/>
  <c r="J34" i="30"/>
  <c r="K34" i="30" s="1"/>
  <c r="M34" i="30"/>
  <c r="J38" i="30"/>
  <c r="K38" i="30" s="1"/>
  <c r="M38" i="30"/>
  <c r="J117" i="30"/>
  <c r="K117" i="30" s="1"/>
  <c r="M117" i="30"/>
  <c r="J149" i="30"/>
  <c r="K149" i="30" s="1"/>
  <c r="M149" i="30"/>
  <c r="M164" i="30"/>
  <c r="J164" i="30"/>
  <c r="K164" i="30" s="1"/>
  <c r="J194" i="30"/>
  <c r="K194" i="30" s="1"/>
  <c r="M194" i="30"/>
  <c r="J14" i="30"/>
  <c r="K14" i="30" s="1"/>
  <c r="M14" i="30"/>
  <c r="J18" i="30"/>
  <c r="K18" i="30" s="1"/>
  <c r="M18" i="30"/>
  <c r="J21" i="30"/>
  <c r="K21" i="30" s="1"/>
  <c r="J26" i="30"/>
  <c r="K26" i="30" s="1"/>
  <c r="J29" i="30"/>
  <c r="K29" i="30" s="1"/>
  <c r="J32" i="30"/>
  <c r="K32" i="30" s="1"/>
  <c r="M32" i="30"/>
  <c r="J33" i="30"/>
  <c r="K33" i="30" s="1"/>
  <c r="J36" i="30"/>
  <c r="K36" i="30" s="1"/>
  <c r="M36" i="30"/>
  <c r="J40" i="30"/>
  <c r="K40" i="30" s="1"/>
  <c r="M40" i="30"/>
  <c r="J48" i="30"/>
  <c r="K48" i="30" s="1"/>
  <c r="M48" i="30"/>
  <c r="J51" i="30"/>
  <c r="K51" i="30" s="1"/>
  <c r="M51" i="30"/>
  <c r="J58" i="30"/>
  <c r="K58" i="30" s="1"/>
  <c r="M58" i="30"/>
  <c r="J59" i="30"/>
  <c r="K59" i="30" s="1"/>
  <c r="J68" i="30"/>
  <c r="K68" i="30" s="1"/>
  <c r="M68" i="30"/>
  <c r="M71" i="30"/>
  <c r="J71" i="30"/>
  <c r="K71" i="30" s="1"/>
  <c r="J78" i="30"/>
  <c r="K78" i="30" s="1"/>
  <c r="M78" i="30"/>
  <c r="J82" i="30"/>
  <c r="K82" i="30" s="1"/>
  <c r="M82" i="30"/>
  <c r="J85" i="30"/>
  <c r="K85" i="30" s="1"/>
  <c r="J89" i="30"/>
  <c r="K89" i="30" s="1"/>
  <c r="J92" i="30"/>
  <c r="K92" i="30" s="1"/>
  <c r="M92" i="30"/>
  <c r="M110" i="30"/>
  <c r="J110" i="30"/>
  <c r="K110" i="30" s="1"/>
  <c r="J114" i="30"/>
  <c r="K114" i="30" s="1"/>
  <c r="M114" i="30"/>
  <c r="M116" i="30"/>
  <c r="J116" i="30"/>
  <c r="K116" i="30" s="1"/>
  <c r="J133" i="30"/>
  <c r="K133" i="30" s="1"/>
  <c r="M133" i="30"/>
  <c r="J139" i="30"/>
  <c r="K139" i="30" s="1"/>
  <c r="M139" i="30"/>
  <c r="J146" i="30"/>
  <c r="K146" i="30" s="1"/>
  <c r="M146" i="30"/>
  <c r="M148" i="30"/>
  <c r="J148" i="30"/>
  <c r="K148" i="30" s="1"/>
  <c r="J165" i="30"/>
  <c r="K165" i="30" s="1"/>
  <c r="M165" i="30"/>
  <c r="J171" i="30"/>
  <c r="K171" i="30" s="1"/>
  <c r="M171" i="30"/>
  <c r="J178" i="30"/>
  <c r="K178" i="30" s="1"/>
  <c r="M178" i="30"/>
  <c r="M180" i="30"/>
  <c r="J180" i="30"/>
  <c r="K180" i="30" s="1"/>
  <c r="J197" i="30"/>
  <c r="K197" i="30" s="1"/>
  <c r="M197" i="30"/>
  <c r="J203" i="30"/>
  <c r="K203" i="30" s="1"/>
  <c r="M203" i="30"/>
  <c r="J30" i="30"/>
  <c r="K30" i="30" s="1"/>
  <c r="M30" i="30"/>
  <c r="M67" i="30"/>
  <c r="J67" i="30"/>
  <c r="K67" i="30" s="1"/>
  <c r="J123" i="30"/>
  <c r="K123" i="30" s="1"/>
  <c r="M123" i="30"/>
  <c r="M132" i="30"/>
  <c r="J132" i="30"/>
  <c r="K132" i="30" s="1"/>
  <c r="J155" i="30"/>
  <c r="K155" i="30" s="1"/>
  <c r="M155" i="30"/>
  <c r="J162" i="30"/>
  <c r="K162" i="30" s="1"/>
  <c r="M162" i="30"/>
  <c r="J187" i="30"/>
  <c r="K187" i="30" s="1"/>
  <c r="M187" i="30"/>
  <c r="M196" i="30"/>
  <c r="J196" i="30"/>
  <c r="K196" i="30" s="1"/>
  <c r="J11" i="30"/>
  <c r="K11" i="30" s="1"/>
  <c r="M11" i="30"/>
  <c r="J20" i="30"/>
  <c r="K20" i="30" s="1"/>
  <c r="M20" i="30"/>
  <c r="J24" i="30"/>
  <c r="K24" i="30" s="1"/>
  <c r="M24" i="30"/>
  <c r="J25" i="30"/>
  <c r="K25" i="30" s="1"/>
  <c r="J28" i="30"/>
  <c r="K28" i="30" s="1"/>
  <c r="M28" i="30"/>
  <c r="J31" i="30"/>
  <c r="K31" i="30" s="1"/>
  <c r="M31" i="30"/>
  <c r="J35" i="30"/>
  <c r="K35" i="30" s="1"/>
  <c r="M35" i="30"/>
  <c r="J43" i="30"/>
  <c r="K43" i="30" s="1"/>
  <c r="J47" i="30"/>
  <c r="K47" i="30" s="1"/>
  <c r="M47" i="30"/>
  <c r="J56" i="30"/>
  <c r="K56" i="30" s="1"/>
  <c r="M56" i="30"/>
  <c r="M61" i="30"/>
  <c r="J61" i="30"/>
  <c r="K61" i="30" s="1"/>
  <c r="J74" i="30"/>
  <c r="K74" i="30" s="1"/>
  <c r="M74" i="30"/>
  <c r="J75" i="30"/>
  <c r="K75" i="30" s="1"/>
  <c r="J84" i="30"/>
  <c r="K84" i="30" s="1"/>
  <c r="M84" i="30"/>
  <c r="M87" i="30"/>
  <c r="J87" i="30"/>
  <c r="K87" i="30" s="1"/>
  <c r="J94" i="30"/>
  <c r="K94" i="30" s="1"/>
  <c r="M94" i="30"/>
  <c r="M97" i="30"/>
  <c r="J97" i="30"/>
  <c r="K97" i="30" s="1"/>
  <c r="J102" i="30"/>
  <c r="K102" i="30" s="1"/>
  <c r="M102" i="30"/>
  <c r="J113" i="30"/>
  <c r="K113" i="30" s="1"/>
  <c r="M145" i="30"/>
  <c r="J145" i="30"/>
  <c r="K145" i="30" s="1"/>
  <c r="M177" i="30"/>
  <c r="J177" i="30"/>
  <c r="K177" i="30" s="1"/>
  <c r="M209" i="30"/>
  <c r="J209" i="30"/>
  <c r="K209" i="30" s="1"/>
  <c r="J127" i="30"/>
  <c r="K127" i="30" s="1"/>
  <c r="M127" i="30"/>
  <c r="J143" i="30"/>
  <c r="K143" i="30" s="1"/>
  <c r="M143" i="30"/>
  <c r="J159" i="30"/>
  <c r="K159" i="30" s="1"/>
  <c r="M159" i="30"/>
  <c r="J175" i="30"/>
  <c r="K175" i="30" s="1"/>
  <c r="M175" i="30"/>
  <c r="J191" i="30"/>
  <c r="K191" i="30" s="1"/>
  <c r="M191" i="30"/>
  <c r="J207" i="30"/>
  <c r="K207" i="30" s="1"/>
  <c r="M207" i="30"/>
  <c r="J50" i="30"/>
  <c r="K50" i="30" s="1"/>
  <c r="M50" i="30"/>
  <c r="J54" i="30"/>
  <c r="K54" i="30" s="1"/>
  <c r="M54" i="30"/>
  <c r="J60" i="30"/>
  <c r="K60" i="30" s="1"/>
  <c r="M60" i="30"/>
  <c r="J64" i="30"/>
  <c r="K64" i="30" s="1"/>
  <c r="M64" i="30"/>
  <c r="J70" i="30"/>
  <c r="K70" i="30" s="1"/>
  <c r="M70" i="30"/>
  <c r="J76" i="30"/>
  <c r="K76" i="30" s="1"/>
  <c r="M76" i="30"/>
  <c r="J80" i="30"/>
  <c r="K80" i="30" s="1"/>
  <c r="M80" i="30"/>
  <c r="J86" i="30"/>
  <c r="K86" i="30" s="1"/>
  <c r="M86" i="30"/>
  <c r="J96" i="30"/>
  <c r="K96" i="30" s="1"/>
  <c r="M96" i="30"/>
  <c r="J100" i="30"/>
  <c r="K100" i="30" s="1"/>
  <c r="M100" i="30"/>
  <c r="J106" i="30"/>
  <c r="K106" i="30" s="1"/>
  <c r="M106" i="30"/>
  <c r="J109" i="30"/>
  <c r="K109" i="30" s="1"/>
  <c r="M109" i="30"/>
  <c r="J115" i="30"/>
  <c r="K115" i="30" s="1"/>
  <c r="M115" i="30"/>
  <c r="J122" i="30"/>
  <c r="K122" i="30" s="1"/>
  <c r="M122" i="30"/>
  <c r="J125" i="30"/>
  <c r="K125" i="30" s="1"/>
  <c r="M125" i="30"/>
  <c r="J126" i="30"/>
  <c r="K126" i="30" s="1"/>
  <c r="J128" i="30"/>
  <c r="K128" i="30" s="1"/>
  <c r="J131" i="30"/>
  <c r="K131" i="30" s="1"/>
  <c r="M131" i="30"/>
  <c r="J138" i="30"/>
  <c r="K138" i="30" s="1"/>
  <c r="M138" i="30"/>
  <c r="J141" i="30"/>
  <c r="K141" i="30" s="1"/>
  <c r="M141" i="30"/>
  <c r="J142" i="30"/>
  <c r="K142" i="30" s="1"/>
  <c r="J144" i="30"/>
  <c r="K144" i="30" s="1"/>
  <c r="J147" i="30"/>
  <c r="K147" i="30" s="1"/>
  <c r="M147" i="30"/>
  <c r="J154" i="30"/>
  <c r="K154" i="30" s="1"/>
  <c r="M154" i="30"/>
  <c r="J157" i="30"/>
  <c r="K157" i="30" s="1"/>
  <c r="M157" i="30"/>
  <c r="J158" i="30"/>
  <c r="K158" i="30" s="1"/>
  <c r="J160" i="30"/>
  <c r="K160" i="30" s="1"/>
  <c r="J163" i="30"/>
  <c r="K163" i="30" s="1"/>
  <c r="M163" i="30"/>
  <c r="J170" i="30"/>
  <c r="K170" i="30" s="1"/>
  <c r="M170" i="30"/>
  <c r="J173" i="30"/>
  <c r="K173" i="30" s="1"/>
  <c r="M173" i="30"/>
  <c r="J174" i="30"/>
  <c r="K174" i="30" s="1"/>
  <c r="J176" i="30"/>
  <c r="K176" i="30" s="1"/>
  <c r="J179" i="30"/>
  <c r="K179" i="30" s="1"/>
  <c r="M179" i="30"/>
  <c r="J186" i="30"/>
  <c r="K186" i="30" s="1"/>
  <c r="M186" i="30"/>
  <c r="J189" i="30"/>
  <c r="K189" i="30" s="1"/>
  <c r="M189" i="30"/>
  <c r="J190" i="30"/>
  <c r="K190" i="30" s="1"/>
  <c r="J192" i="30"/>
  <c r="K192" i="30" s="1"/>
  <c r="J195" i="30"/>
  <c r="K195" i="30" s="1"/>
  <c r="M195" i="30"/>
  <c r="J202" i="30"/>
  <c r="K202" i="30" s="1"/>
  <c r="M202" i="30"/>
  <c r="J205" i="30"/>
  <c r="K205" i="30" s="1"/>
  <c r="M205" i="30"/>
  <c r="J206" i="30"/>
  <c r="K206" i="30" s="1"/>
  <c r="J208" i="30"/>
  <c r="K208" i="30" s="1"/>
  <c r="J90" i="30"/>
  <c r="K90" i="30" s="1"/>
  <c r="M90" i="30"/>
  <c r="J103" i="30"/>
  <c r="K103" i="30" s="1"/>
  <c r="M103" i="30"/>
  <c r="J119" i="30"/>
  <c r="K119" i="30" s="1"/>
  <c r="M119" i="30"/>
  <c r="J135" i="30"/>
  <c r="K135" i="30" s="1"/>
  <c r="M135" i="30"/>
  <c r="J151" i="30"/>
  <c r="K151" i="30" s="1"/>
  <c r="M151" i="30"/>
  <c r="J167" i="30"/>
  <c r="K167" i="30" s="1"/>
  <c r="M167" i="30"/>
  <c r="J183" i="30"/>
  <c r="K183" i="30" s="1"/>
  <c r="M183" i="30"/>
  <c r="J199" i="30"/>
  <c r="K199" i="30" s="1"/>
  <c r="M199" i="30"/>
  <c r="J211" i="30"/>
  <c r="K211" i="30" s="1"/>
  <c r="M211" i="30"/>
  <c r="J212" i="30"/>
  <c r="K212" i="30" s="1"/>
  <c r="G137" i="29"/>
  <c r="G136" i="29"/>
  <c r="G135" i="29"/>
  <c r="G134" i="29"/>
  <c r="G133" i="29"/>
  <c r="G132" i="29"/>
  <c r="G131" i="29"/>
  <c r="L135" i="29" l="1"/>
  <c r="M135" i="29" s="1"/>
  <c r="L134" i="29"/>
  <c r="M134" i="29" s="1"/>
  <c r="L136" i="29"/>
  <c r="M136" i="29" s="1"/>
  <c r="L137" i="29"/>
  <c r="M137" i="29" s="1"/>
  <c r="L133" i="29"/>
  <c r="M133" i="29" s="1"/>
  <c r="L132" i="29"/>
  <c r="M132" i="29" s="1"/>
  <c r="L131" i="29"/>
  <c r="M131" i="29" s="1"/>
</calcChain>
</file>

<file path=xl/sharedStrings.xml><?xml version="1.0" encoding="utf-8"?>
<sst xmlns="http://schemas.openxmlformats.org/spreadsheetml/2006/main" count="3446" uniqueCount="2527">
  <si>
    <t>№
п/п</t>
  </si>
  <si>
    <t>Nдетали</t>
  </si>
  <si>
    <t>Наименование</t>
  </si>
  <si>
    <t>Макс.
скидка
ТД</t>
  </si>
  <si>
    <t>без НДС</t>
  </si>
  <si>
    <t>производства ЗАО "ЧСДМ" на условиях EXW</t>
  </si>
  <si>
    <t>Прайс-лист на покупные комплектующие к технике</t>
  </si>
  <si>
    <t>Генеральный Директор</t>
  </si>
  <si>
    <t>000290008425 01</t>
  </si>
  <si>
    <t>ФИКСАТОР (8E6358)</t>
  </si>
  <si>
    <t>000290008426 01</t>
  </si>
  <si>
    <t>КОРОНКА УСИЛЕННАЯ (9N4352)</t>
  </si>
  <si>
    <t>000290008427 01</t>
  </si>
  <si>
    <t>КОЛЬЦО ФИКСАТОРА (8E6359)</t>
  </si>
  <si>
    <t>125901101000 99</t>
  </si>
  <si>
    <t>Гидроцилиндр 125х90-1100(з/ч)</t>
  </si>
  <si>
    <t>318002192000 99</t>
  </si>
  <si>
    <t>Гидроцилиндр 125х90-1400 з/ч</t>
  </si>
  <si>
    <t>Гидроцилиндр 125х90-1100</t>
  </si>
  <si>
    <t>318002192000 15</t>
  </si>
  <si>
    <t>Гидроцилиндр 125х90-1400</t>
  </si>
  <si>
    <t>125901101000 15</t>
  </si>
  <si>
    <t>Д394-0201067</t>
  </si>
  <si>
    <t>Д395-0203901-1</t>
  </si>
  <si>
    <t>Д395А-0201090</t>
  </si>
  <si>
    <t>Д395А-0201152</t>
  </si>
  <si>
    <t>Д395А-0201207</t>
  </si>
  <si>
    <t>Д395А-0203019-1</t>
  </si>
  <si>
    <t>Д395Б-34-016</t>
  </si>
  <si>
    <t>Д395Б-34-090</t>
  </si>
  <si>
    <t>ДЗ-98.10.02.000-1</t>
  </si>
  <si>
    <t>ДЗ-98.34.00.024</t>
  </si>
  <si>
    <t>ДЗ-98В.10.00.000</t>
  </si>
  <si>
    <t>ДЗ-98В.34.00.400</t>
  </si>
  <si>
    <t>ДЗ-98В-1.61.00.000</t>
  </si>
  <si>
    <t>ДЗ-98В-1.61.00.170</t>
  </si>
  <si>
    <t>ДЗ-98В-1.61.00.180</t>
  </si>
  <si>
    <t>ДЗ-98В-1.62.00.000</t>
  </si>
  <si>
    <t>ДЗ-98В-1.62.00.000-01</t>
  </si>
  <si>
    <t>ДЗ-98В-1.62.00.280</t>
  </si>
  <si>
    <t>ДЗ-98В-1.62.00.290</t>
  </si>
  <si>
    <t>ДЗ-98Д.34.00.006</t>
  </si>
  <si>
    <t>ДЗ-98Д.34.02.000</t>
  </si>
  <si>
    <t>ДЗ-98Д.34.04.000-02</t>
  </si>
  <si>
    <t>ДЗ-98.10.04.000</t>
  </si>
  <si>
    <t>Д394-0201067 ДИСК</t>
  </si>
  <si>
    <t>Д395-0203901-1 БАЛКА ПЕРЕДНЕГО МОСТА (Зч ГП)</t>
  </si>
  <si>
    <t>Д395А-0201090 Корпус</t>
  </si>
  <si>
    <t>Д395А-0201152 Шестерня</t>
  </si>
  <si>
    <t>Д395А-0201207 ЦИЛИНДР</t>
  </si>
  <si>
    <t>Д395А-0203019-1 Кронштейн колеса поворотный</t>
  </si>
  <si>
    <t>Д395Б-34-016 Накладка</t>
  </si>
  <si>
    <t>Д395Б-34-090 КРУГ ПОВОРОТНЫЙ (Зч ГП)</t>
  </si>
  <si>
    <t>ДЗ-98.10.02.000-1 МУФТА СЦЕПЛЕНИЯ (Зч ГП)</t>
  </si>
  <si>
    <t>ДЗ-98.34.00.024 Шкворень</t>
  </si>
  <si>
    <t>ДЗ-98В.10.00.000 БЛОК ТРАНСМИССИИ (ЗЧ ГП)</t>
  </si>
  <si>
    <t>ДЗ-98В.34.00.400 ОТВАЛ (Зч ГП)</t>
  </si>
  <si>
    <t>ДЗ-98В-1.61.00.000 МОСТ ПЕРЕДНИЙ ВЕДУЩИЙ (ЗЧ ГП)</t>
  </si>
  <si>
    <t>ДЗ-98В1.61.00.170 Редуктор бортовой правый (Зч ГП)</t>
  </si>
  <si>
    <t>ДЗ-98В1.61.00.180 Редуктор бортовой левый (Зч ГП)</t>
  </si>
  <si>
    <t>ДЗ-98В-1.62.00.000 МОСТ ЗАДНИЙ ВЕДУЩИЙ (ЗЧ ГП)</t>
  </si>
  <si>
    <t>ДЗ-98В-1.62.00.000-01 МОСТ ЗАДНИЙ ВЕДУЩИЙ (ЗЧ ГП)</t>
  </si>
  <si>
    <t>ДЗ-98В-1.62.00.280 РЕДУКТОР БОРТОВОЙ ПРАВЫЙ (Зч ГП)</t>
  </si>
  <si>
    <t>ДЗ-98В-1.62.00.290 РЕДУКТОР БОРТОВОЙ ЛЕВЫЙ (Зч ГП)</t>
  </si>
  <si>
    <t>ДЗ-98Д.34.00.006 Накладка</t>
  </si>
  <si>
    <t>ДЗ-98Д.34.02.000 Рама</t>
  </si>
  <si>
    <t>ДЗ-98Д.34.04.000-02 Опора отвала</t>
  </si>
  <si>
    <t>ДЗ-98Р.99.10.060 КОМПЛЕКТ КПП ДЗ-98.10.04.000</t>
  </si>
  <si>
    <t>Болт карданный Д395-0116016</t>
  </si>
  <si>
    <t>Гайка Д395-0116017</t>
  </si>
  <si>
    <t>97200009</t>
  </si>
  <si>
    <t>97200105</t>
  </si>
  <si>
    <t>32000005</t>
  </si>
  <si>
    <t>31420326</t>
  </si>
  <si>
    <t>32000515</t>
  </si>
  <si>
    <t>32000761</t>
  </si>
  <si>
    <t>32800097</t>
  </si>
  <si>
    <t>35000041</t>
  </si>
  <si>
    <t>26931101</t>
  </si>
  <si>
    <t>26931223</t>
  </si>
  <si>
    <t>27732025</t>
  </si>
  <si>
    <t>35711800</t>
  </si>
  <si>
    <t>31450138</t>
  </si>
  <si>
    <t>35035670</t>
  </si>
  <si>
    <t>35035140</t>
  </si>
  <si>
    <t>27001117</t>
  </si>
  <si>
    <t>32400148</t>
  </si>
  <si>
    <t>32408065</t>
  </si>
  <si>
    <t>32408066</t>
  </si>
  <si>
    <t>32408067</t>
  </si>
  <si>
    <t>32408068</t>
  </si>
  <si>
    <t>32408335</t>
  </si>
  <si>
    <t>32408334</t>
  </si>
  <si>
    <t>32408333</t>
  </si>
  <si>
    <t>32408332</t>
  </si>
  <si>
    <t>32000174</t>
  </si>
  <si>
    <t>32000108</t>
  </si>
  <si>
    <t>32000178</t>
  </si>
  <si>
    <t>31420206</t>
  </si>
  <si>
    <t>31420296</t>
  </si>
  <si>
    <t>31420131</t>
  </si>
  <si>
    <t>31420320</t>
  </si>
  <si>
    <t>31420271</t>
  </si>
  <si>
    <t>31420199</t>
  </si>
  <si>
    <t>31420183</t>
  </si>
  <si>
    <t>31420284</t>
  </si>
  <si>
    <t>31420325</t>
  </si>
  <si>
    <t>31420275</t>
  </si>
  <si>
    <t>31420266</t>
  </si>
  <si>
    <t>39009093</t>
  </si>
  <si>
    <t>39009094</t>
  </si>
  <si>
    <t>32400200</t>
  </si>
  <si>
    <t>32600189</t>
  </si>
  <si>
    <t>38423547</t>
  </si>
  <si>
    <t>32200023</t>
  </si>
  <si>
    <t>38040010</t>
  </si>
  <si>
    <t>97382072</t>
  </si>
  <si>
    <t>32001025</t>
  </si>
  <si>
    <t>78020465</t>
  </si>
  <si>
    <t>78020500</t>
  </si>
  <si>
    <t>78020534</t>
  </si>
  <si>
    <t>78029380</t>
  </si>
  <si>
    <t>82310210</t>
  </si>
  <si>
    <t>78020430</t>
  </si>
  <si>
    <t>78020437</t>
  </si>
  <si>
    <t>78020443</t>
  </si>
  <si>
    <t>78021570</t>
  </si>
  <si>
    <t>78020545</t>
  </si>
  <si>
    <t>32800442</t>
  </si>
  <si>
    <t>32800356</t>
  </si>
  <si>
    <t>32800338</t>
  </si>
  <si>
    <t>38713559</t>
  </si>
  <si>
    <t>94216082</t>
  </si>
  <si>
    <t>39008109</t>
  </si>
  <si>
    <t>35050005</t>
  </si>
  <si>
    <t>32000366</t>
  </si>
  <si>
    <t>78053135</t>
  </si>
  <si>
    <t>78053070</t>
  </si>
  <si>
    <t>78053105</t>
  </si>
  <si>
    <t>78053120</t>
  </si>
  <si>
    <t>78050107</t>
  </si>
  <si>
    <t>29500320</t>
  </si>
  <si>
    <t>32600401</t>
  </si>
  <si>
    <t>29760100</t>
  </si>
  <si>
    <t>32000375</t>
  </si>
  <si>
    <t>32000307</t>
  </si>
  <si>
    <t>34324050</t>
  </si>
  <si>
    <t>34324057</t>
  </si>
  <si>
    <t>34324085</t>
  </si>
  <si>
    <t>88418131</t>
  </si>
  <si>
    <t>35035483</t>
  </si>
  <si>
    <t>37600027</t>
  </si>
  <si>
    <t>38528104</t>
  </si>
  <si>
    <t>35050070</t>
  </si>
  <si>
    <t>35050071</t>
  </si>
  <si>
    <t>32401128</t>
  </si>
  <si>
    <t>32401068</t>
  </si>
  <si>
    <t>32800710</t>
  </si>
  <si>
    <t>32000419</t>
  </si>
  <si>
    <t>32400537</t>
  </si>
  <si>
    <t>33008212</t>
  </si>
  <si>
    <t>33208411</t>
  </si>
  <si>
    <t>33266213</t>
  </si>
  <si>
    <t>33264310</t>
  </si>
  <si>
    <t>33917908</t>
  </si>
  <si>
    <t>33009310</t>
  </si>
  <si>
    <t>33008312</t>
  </si>
  <si>
    <t>33220615</t>
  </si>
  <si>
    <t>33308614</t>
  </si>
  <si>
    <t>33306616</t>
  </si>
  <si>
    <t>33005115</t>
  </si>
  <si>
    <t>33005220</t>
  </si>
  <si>
    <t>33005221</t>
  </si>
  <si>
    <t>33008313</t>
  </si>
  <si>
    <t>33004315</t>
  </si>
  <si>
    <t>33242412</t>
  </si>
  <si>
    <t>33993035</t>
  </si>
  <si>
    <t>33993036</t>
  </si>
  <si>
    <t>32803012</t>
  </si>
  <si>
    <t>37710025</t>
  </si>
  <si>
    <t>37710024</t>
  </si>
  <si>
    <t>37710023</t>
  </si>
  <si>
    <t>98231861</t>
  </si>
  <si>
    <t>39007022</t>
  </si>
  <si>
    <t>39008087</t>
  </si>
  <si>
    <t>39008091</t>
  </si>
  <si>
    <t>29784145</t>
  </si>
  <si>
    <t>29784165</t>
  </si>
  <si>
    <t>29771085</t>
  </si>
  <si>
    <t>29780109</t>
  </si>
  <si>
    <t>29780186</t>
  </si>
  <si>
    <t>29780200</t>
  </si>
  <si>
    <t>29780280</t>
  </si>
  <si>
    <t>29780281</t>
  </si>
  <si>
    <t>29780165</t>
  </si>
  <si>
    <t>32000773</t>
  </si>
  <si>
    <t>32000542</t>
  </si>
  <si>
    <t>32000541</t>
  </si>
  <si>
    <t>32800820</t>
  </si>
  <si>
    <t>31450546</t>
  </si>
  <si>
    <t>31450548</t>
  </si>
  <si>
    <t>29767045</t>
  </si>
  <si>
    <t>57404201</t>
  </si>
  <si>
    <t>57404202</t>
  </si>
  <si>
    <t>57404206</t>
  </si>
  <si>
    <t>57404207</t>
  </si>
  <si>
    <t>57404401</t>
  </si>
  <si>
    <t>57404205</t>
  </si>
  <si>
    <t>57404400</t>
  </si>
  <si>
    <t>57404200</t>
  </si>
  <si>
    <t>31450713</t>
  </si>
  <si>
    <t>31450716</t>
  </si>
  <si>
    <t>31450731</t>
  </si>
  <si>
    <t>39007101</t>
  </si>
  <si>
    <t>39009091</t>
  </si>
  <si>
    <t>32000670</t>
  </si>
  <si>
    <t>32000667</t>
  </si>
  <si>
    <t>32000695</t>
  </si>
  <si>
    <t>32000689</t>
  </si>
  <si>
    <t>32000671</t>
  </si>
  <si>
    <t>31440608</t>
  </si>
  <si>
    <t>31440519</t>
  </si>
  <si>
    <t>31440613</t>
  </si>
  <si>
    <t>32400804</t>
  </si>
  <si>
    <t>32401551</t>
  </si>
  <si>
    <t>32400707</t>
  </si>
  <si>
    <t>32400810</t>
  </si>
  <si>
    <t>32400721</t>
  </si>
  <si>
    <t>32400815</t>
  </si>
  <si>
    <t>31440627</t>
  </si>
  <si>
    <t>31440658</t>
  </si>
  <si>
    <t>32001093</t>
  </si>
  <si>
    <t>32001092</t>
  </si>
  <si>
    <t>28220010</t>
  </si>
  <si>
    <t>28207010</t>
  </si>
  <si>
    <t>28207014</t>
  </si>
  <si>
    <t>28214105</t>
  </si>
  <si>
    <t>28214104</t>
  </si>
  <si>
    <t>35711801</t>
  </si>
  <si>
    <t>28207210</t>
  </si>
  <si>
    <t>76400607</t>
  </si>
  <si>
    <t>76400512</t>
  </si>
  <si>
    <t>35035671</t>
  </si>
  <si>
    <t>35050072</t>
  </si>
  <si>
    <t>35050074</t>
  </si>
  <si>
    <t>31450130</t>
  </si>
  <si>
    <t>32401550</t>
  </si>
  <si>
    <t>32401552</t>
  </si>
  <si>
    <t>32300216</t>
  </si>
  <si>
    <t>32400825</t>
  </si>
  <si>
    <t>32400828</t>
  </si>
  <si>
    <t>32000157</t>
  </si>
  <si>
    <t>38822204</t>
  </si>
  <si>
    <t>38822251</t>
  </si>
  <si>
    <t>Автомагнитола SkyLor FP 124</t>
  </si>
  <si>
    <t>АВТОПРОИГРЫВАТЕЛЬ SKYLOR FP-124 green</t>
  </si>
  <si>
    <t>АМОРТИЗАТОР А120.11.00.015</t>
  </si>
  <si>
    <t>БЛОК КОММУТАЦИОННЫЙ PAG.41.01.010-10</t>
  </si>
  <si>
    <t>БЛОК РАДИАТОРОВ 918.15.61 СБ</t>
  </si>
  <si>
    <t>БЛОК РАДИАТОРОВ Б238К.1301.0000</t>
  </si>
  <si>
    <t>БЛОК УПРАВЛЕНИЯ 250 ВНМ.100 С ОДНОЙ РУКОЯТКОЙ</t>
  </si>
  <si>
    <t>Болт М10-6gх20.58.019 ГОСТ 7798-70</t>
  </si>
  <si>
    <t>БОЛТ М20-6gХ65.58.019(S30)  ГОСТ 7798-70</t>
  </si>
  <si>
    <t>ВИНТ М8Х25.019-10.9 ГОСТ Р ИСО 10642-2012 С ПОТАЙНОЙ ГОЛОВКОЙ ШЕСТИГРАН.УГЛУБЛЕНИЕМ ПОД КЛЮЧ</t>
  </si>
  <si>
    <t>ВТУЛКА ПА-150.21.00.001</t>
  </si>
  <si>
    <t>ПА-150.21.00.001-01 Втулка</t>
  </si>
  <si>
    <t>ПА-150.21.00.003-01 Втулка</t>
  </si>
  <si>
    <t>ВТУЛКА РА-150.25.00.003-01</t>
  </si>
  <si>
    <t>ВТУЛКА РА-150.25.00.005-01</t>
  </si>
  <si>
    <t>ВТУЛКА РА-150.25.00.006-01</t>
  </si>
  <si>
    <t>ВЫКЛЮЧАТЕЛЬ 1410.3737 ГОСТ Р52230-2004</t>
  </si>
  <si>
    <t>Гайка 048.08.00.003</t>
  </si>
  <si>
    <t>Гайка М10-6H.5.019 ГОСТ 5915-70</t>
  </si>
  <si>
    <t>ГЕНЕРАТОР ААN 8172 11.204.260(5340-3701010)</t>
  </si>
  <si>
    <t>Гидромотор 310.4.56.00.06</t>
  </si>
  <si>
    <t>ГИДРОЦИЛИНДР TL150.14.01.000</t>
  </si>
  <si>
    <t>ГИДРОЦИЛИНДР TL150.14.01.000-01</t>
  </si>
  <si>
    <t>ГИДРОЦИЛИНДР TL150.43.01.000</t>
  </si>
  <si>
    <t>ГИДРОЦИЛИНДР TL150.43.02.000</t>
  </si>
  <si>
    <t>Гидроцилиндр ГЦ100.60.03.000</t>
  </si>
  <si>
    <t>Гидроцилиндр ГЦ100.60.03.000-01</t>
  </si>
  <si>
    <t>Гидроцилиндр ГЦ125.60.300-01</t>
  </si>
  <si>
    <t>Гидроцилиндр ГЦ125.60.300</t>
  </si>
  <si>
    <t>ГИДРОЦИЛИНДР ДЗ-98В.43.03.000</t>
  </si>
  <si>
    <t>ГИДРОЦИЛИНДР ДЗ-98В.43.03.000-01</t>
  </si>
  <si>
    <t>ГИДРОЦИЛИНДР ДЗ-98В.43.04.000</t>
  </si>
  <si>
    <t>ГИДРОЦИЛИНДР ДЗ-98В-1.14.01.000</t>
  </si>
  <si>
    <t>ГИДРОЦИЛИНДР ДЗ-98М.1.14.01.000СБ</t>
  </si>
  <si>
    <t>ГИДРОЦИЛИНДР ДЗ-98В.43.25.000</t>
  </si>
  <si>
    <t>Гидроцилиндр ГЦ100.60.04.000</t>
  </si>
  <si>
    <t>Гидроцилиндр ГЦ100.60.250</t>
  </si>
  <si>
    <t>ГЛУШИТЕЛЬ DZ98M2-3202200</t>
  </si>
  <si>
    <t>ГЛУШИТЕЛЬ TL150-3202000</t>
  </si>
  <si>
    <t>ГЛУШИТЕЛЬ TL155-3202000</t>
  </si>
  <si>
    <t>ДАТЧИК ДАВЛЕНИЯ 16.3829</t>
  </si>
  <si>
    <t>ДАТЧИК СИГНАЛА ДАВЛЕНИЯ ММ125Д ТУ311.0022.5621.151-93</t>
  </si>
  <si>
    <t>Датчик стоп-сигнала МО17069/5R</t>
  </si>
  <si>
    <t>Датчик указателя давления 11.3829.010</t>
  </si>
  <si>
    <t>ДАТЧИК УКАЗАТЕЛЯ ДАВЛЕНИЯ 3902.3829 ТУ37.003.952-79</t>
  </si>
  <si>
    <t>ДАТЧИК УКАЗАТЕЛЯ ТЕМПЕРАТУРЫ ТМ100-В ТУ37.003.1036-80</t>
  </si>
  <si>
    <t>ДАТЧИК УКАЗАТЕЛЯ ТЕМПЕРАТУРЫ ТМ111-05 ТУ37.003.569-90</t>
  </si>
  <si>
    <t>Датчик указателя уровня топлива 7512.3827</t>
  </si>
  <si>
    <t>ДАТЧИК УРОВНЯ ТОПЛИВА RD2016-A650</t>
  </si>
  <si>
    <t>ДАТЧИК-СИГНАЛ.АВАР.ДАВЛЕНИЯ ММ124Д ТУ311.0022.5621.151-93</t>
  </si>
  <si>
    <t>Датчик-сигнализатор давления ММ111-Д ТУ311-00225621.151-93</t>
  </si>
  <si>
    <t>ДЕРЖАТЕЛЬ С ЗЕРКАЛОМ 430.8201120-10 ПРАВЫЙ</t>
  </si>
  <si>
    <t>ДЕРЖАТЕЛЬ С ЗЕРКАЛОМ 430.8201121-10 ЛЕВЫЙ</t>
  </si>
  <si>
    <t>ДИСК ФРИКЦИОННЫЙ Д395А-0201921 СБ МК5"В"ТУ1479-001-4912329</t>
  </si>
  <si>
    <t>Дроссель гидравлический 62900А</t>
  </si>
  <si>
    <t>ЗАЖИМ С7 44,5</t>
  </si>
  <si>
    <t>Замок MESAN 060-1-1-39-30</t>
  </si>
  <si>
    <t>Замок STE</t>
  </si>
  <si>
    <t>Индикатор засоренности воздушного фильтра ИЗВ-700</t>
  </si>
  <si>
    <t>КОВРИК ДЗ-98М2.13.30.003-02</t>
  </si>
  <si>
    <t>КОЛЬЦО 025-031-36-2-2 ГОСТ 9833-73</t>
  </si>
  <si>
    <t>Кольцо 052-058-36-2-2 ГОСТ 18829-73/ГОСТ 9833-73</t>
  </si>
  <si>
    <t>Кольцо 070-080-58-2-2 ГОСТ 18829-73/ГОСТ 9833-73</t>
  </si>
  <si>
    <t>Кольцо 150-160-58-2-2 ГОСТ 18829-73/ГОСТ 9833-73</t>
  </si>
  <si>
    <t>Кольцо 260-270-58 ГОСТ 18829-73/9833-73</t>
  </si>
  <si>
    <t>КОЛЬЦО ВОЙЛОЧНОЕ СП 210-178-14 ГОСТ 6308-71</t>
  </si>
  <si>
    <t>КОЛЬЦО РЕЗ.035-040-30-2-2 ГОСТ 18829-73/9833-73</t>
  </si>
  <si>
    <t>Кольцо 039-045-36-2-2 ГОСТ 18829-73/ГОСТ 9833-73</t>
  </si>
  <si>
    <t>Кольцо 045-050-30-2-2 ГОСТ 18829-73/ГОСТ 9833-73</t>
  </si>
  <si>
    <t>КОЛЬЦО РЕЗ.170-180-58-2-2 ГОСТ 18829-73/9833-73</t>
  </si>
  <si>
    <t>КОЛЬЦО РЕЗ.190-200-58-2-2 ГОСТ 18829-73/9833-73</t>
  </si>
  <si>
    <t>Кольцо С50 ГОСТ 13940-86</t>
  </si>
  <si>
    <t>Кольцо С62 ГОСТ 13943-86</t>
  </si>
  <si>
    <t>КОЛЬЦО С75 СТОПОР.НАРУЖ.  ГОСТ 13940-86/ПОКУП/</t>
  </si>
  <si>
    <t>КОМПРЕССОР 5336-3509012 ТУ РБ00236114.017-97</t>
  </si>
  <si>
    <t>КОНДИЦИОНЕР "АВГУСТ 23" БС-TL-150.2 (00-250150-10)</t>
  </si>
  <si>
    <t>Кран тормозной двухсекционный с рычагом 100-3514008 ТУ У3.33-00232124-069-96</t>
  </si>
  <si>
    <t>КРЫША TL150.51.50.001</t>
  </si>
  <si>
    <t>КРЫШКА ДЗ-98.10.04.173-01</t>
  </si>
  <si>
    <t>МАНЖЕТА 2.2-110Х135-1 DICHTA</t>
  </si>
  <si>
    <t>МАНЖЕТА 2.2-50Х70-1 DICHTA</t>
  </si>
  <si>
    <t>МАНЖЕТА 2.2-80Х105-1 DICHTA</t>
  </si>
  <si>
    <t>МАНЖЕТА 2.2-90Х120-1 DICHTA</t>
  </si>
  <si>
    <t>МАНЖЕТА АРМИР.1.2-75Х100-1  ГОСТ 8752/ОСТ 38.05146-78</t>
  </si>
  <si>
    <t>МАСЛЕНКА 1.3.Ц6 ГОСТ 19853-74</t>
  </si>
  <si>
    <t>МАЯК ПРОБЛЕСКОВЫЙ МП 03.24-04</t>
  </si>
  <si>
    <t>МЕТАЛЛОРУКАВ DZ98M2-3202101</t>
  </si>
  <si>
    <t>МУФТА ЛМД-Y- 536-105-М3</t>
  </si>
  <si>
    <t>МУФТА СЦЕПЛЕНИЯ 1814-4СБ</t>
  </si>
  <si>
    <t>Насос НШ32-А+10А-33П33А1АА ГОСТУ 3-25-180-97</t>
  </si>
  <si>
    <t>Насос НШ 32-М-3</t>
  </si>
  <si>
    <t>Насос НШ 71-А-3Л левый ГСТУ3-25-180-97</t>
  </si>
  <si>
    <t>НАУШНИКИ ПРОТИВОШУМНЫЕ СОМЗ-1 ГР.Б</t>
  </si>
  <si>
    <t>НОЖ СРЕДНИЙ 067.55.11.004 /ГОТ.ПРОД/</t>
  </si>
  <si>
    <t>НОЖ СРЕДНИЙ 067.55.11.004-01 /ГОТ.ПРОД/</t>
  </si>
  <si>
    <t>ОТОПИТЕЛЬ"ТРОПИК 9000" С ВОЗДУХОВОДОМ</t>
  </si>
  <si>
    <t>ПАНЕЛЬ НИЖНЯЯ TL150.51.50.006</t>
  </si>
  <si>
    <t>ПАНЕЛЬ НИЖНЯЯ TL150.51.50.006-01</t>
  </si>
  <si>
    <t>Патрубок Salers угол 90 D50</t>
  </si>
  <si>
    <t>Патрубок Salers угол 90 D60</t>
  </si>
  <si>
    <t>ПАЛЕЦ РЕЗИНОВЫЙ Д395Б-01-121</t>
  </si>
  <si>
    <t>ПЕТЛЯ 01142</t>
  </si>
  <si>
    <t>ПНЕВМОГИДРОАККУМУЛЯТОР ПГА 64000А ТУ22-5818-84</t>
  </si>
  <si>
    <t>ПОДШИПНИК 212 ГОСТ 8338-75</t>
  </si>
  <si>
    <t>ПОДШИПНИК 2411 ГОСТ 8328-75</t>
  </si>
  <si>
    <t>ПОДШИПНИК 292213К ГОСТ 5377-79</t>
  </si>
  <si>
    <t>ПОДШИПНИК 292310 ГОСТ 5377-79</t>
  </si>
  <si>
    <t>ПОДШИПНИК 29908 УПОРНЫЙ ОДИНАРНЫЙ НЕСТАНДАРТНЫЙ</t>
  </si>
  <si>
    <t>ПОДШИПНИК 310 ГОСТ 8338-75</t>
  </si>
  <si>
    <t>ПОДШИПНИК 312 ГОСТ 8338-75</t>
  </si>
  <si>
    <t>ПОДШИПНИК 32615 ГОСТ 8328-75</t>
  </si>
  <si>
    <t>ПОДШИПНИК 3614 ГОСТ 5721-75</t>
  </si>
  <si>
    <t>ПОДШИПНИК 5-3616 ГОСТ 5721-75</t>
  </si>
  <si>
    <t>ПОДШИПНИК 6-115 (6015) ГОСТ 8338-75</t>
  </si>
  <si>
    <t>ПОДШИПНИК 6-219Л ГОСТ 8338-75</t>
  </si>
  <si>
    <t>ПОДШИПНИК 6-220Л ГОСТ 8338-75</t>
  </si>
  <si>
    <t>Подшипник 6-313 ГОСТ 8338-75</t>
  </si>
  <si>
    <t>ПОДШИПНИК 6-315 ГОСТ 8338-75</t>
  </si>
  <si>
    <t>ПОДШИПНИК 92412 ГОСТ 8328-75</t>
  </si>
  <si>
    <t>ПОДШИПНИК ШС40 ШАРНИРНЫЙ   ГОСТ 3635-78</t>
  </si>
  <si>
    <t>Подшипник ШС40К ГОСТ 3635-78</t>
  </si>
  <si>
    <t>ПОЛУФЛАНЕЦ 3000 PSI 1 1/4 (КОМПЛЕКТ)</t>
  </si>
  <si>
    <t>ПРУЖИНА ГАЗОВАЯ PL-0009</t>
  </si>
  <si>
    <t>ПРУЖИНА ГАЗОВАЯ PL-0015</t>
  </si>
  <si>
    <t>ПРУЖИНА ГАЗОВАЯ PL-0064</t>
  </si>
  <si>
    <t>РА-150.25.00.001-01 Втулка</t>
  </si>
  <si>
    <t>РАМКА ВЫКЛЮЧАТЕЛЯ 60.3510-116</t>
  </si>
  <si>
    <t>Регулятор давления с предохранит. клапаном 11.3512010 ТУ У3.33.00232124-059-96</t>
  </si>
  <si>
    <t>Ремень привода вентилятора 6РК-1370/1371 дв.ЯМЗ-534,536 ЕВРО-4</t>
  </si>
  <si>
    <t>Ремень привода генератора 6РК-1017/1016/1015 дв.ЯМЗ-534,536</t>
  </si>
  <si>
    <t>РЕМКОМПЛ.ПРОКЛАДОК 02-05-111-01 ДЗ-98.10.04.000(КОРОБ.ПЕРЕ</t>
  </si>
  <si>
    <t>РЕМКОМПЛ.ПРОКЛАДОК 02-08-111 ДЗ-98В1.61.00.000(МОСТ ПЕРЕД)</t>
  </si>
  <si>
    <t>Ремкомплект гидроцилиндра TL150.43.01.000</t>
  </si>
  <si>
    <t>Ремкомплект гидроцилиндра TL150.43.02.000</t>
  </si>
  <si>
    <t>РУКАВ РВД 12,7-110-1450-0,18.11/11 М22Х1,5/М22Х1,5-У1-СП</t>
  </si>
  <si>
    <t>РВД 12.7-110-1650-0.18-11/11.90 М22х1.5/М22х1.5-У1 ТУ 3148-001-20871731-94</t>
  </si>
  <si>
    <t>РВД 15,9-100-850-0,2-11/11.90 М27х1,5/М27х1,5-У1 ТУ 3148-001-20871731-94</t>
  </si>
  <si>
    <t>РВД 6.4-90-1000-0.1-11/11.90-М16х1.5/М16х1.5-У1 ТУ 3148-001-20871731-94</t>
  </si>
  <si>
    <t>РВД 6.4-90-1600-0.1-11/11.90-М16х1.5/М16х1.5-У1 ТУ 3148-001-20871731-94</t>
  </si>
  <si>
    <t>РВД 6.4-90-2000-0.1-11/11.90-М16х1.5/М16х1.5-У1 ТУ 3148-001-20871731-94</t>
  </si>
  <si>
    <t>РВД 6.4-90-2800-0.1-11/11.90-М16х1.5/М16х1.5-У1 ТУ 3148-001-20871731-94</t>
  </si>
  <si>
    <t>РВД 6.4-90-3500-0.1-11/11.90-М16х1.5/М16х1.5-У1 ТУ 3148-001-20871731-94</t>
  </si>
  <si>
    <t>РВД 6.4-90-500-0.1-11/11.90-М16х1.5/М16х1.5-У1 ТУ 3148-001-20871731-94</t>
  </si>
  <si>
    <t>РУЧКА 087-200</t>
  </si>
  <si>
    <t>Ручка 80-6105330- А1</t>
  </si>
  <si>
    <t>Ручка 80-6105300-А1 (с ключом)</t>
  </si>
  <si>
    <t>СЕРВОМЕХАНИЗМ ДЗ-98.10.03.200</t>
  </si>
  <si>
    <t>Сигнал звуковой С313 ТУ 37.003.688-75</t>
  </si>
  <si>
    <t>Сигнал звуковой С314 ТУ 37.003.688-75</t>
  </si>
  <si>
    <t>Спираль защитная Д45</t>
  </si>
  <si>
    <t>СТАРТЕР (5340-3708010)</t>
  </si>
  <si>
    <t>СТЕКЛО БОКОВОЕ КА-51.00.00.002 ПРОЗРАЧНОЕ</t>
  </si>
  <si>
    <t>СТЕКЛО БОКОВОЕ КА-51.00.00.002-01 ПРОЗРАЧНОЕ</t>
  </si>
  <si>
    <t>Стекло дверное КА-51.00.00.005</t>
  </si>
  <si>
    <t>СТЕКЛО ДВЕРНОЕ КА-51.00.00.005-01 ПРАВОЕ</t>
  </si>
  <si>
    <t>СТЕКЛО ЗАДНЕЕ TL150.51.00.002</t>
  </si>
  <si>
    <t>СТЕКЛО ЗАДНЕЕ КА-51.00.00.004 ПРОЗРАЧНОЕ</t>
  </si>
  <si>
    <t>СТЕКЛО ЛОБОВОЕ TL150.51.00.001</t>
  </si>
  <si>
    <t>СТЕКЛО ПЕРЕДНЕЕ КА-51.00.00.001 ПРОЗРАЧНОЕ</t>
  </si>
  <si>
    <t>Стеклоочиститель YXYG 105</t>
  </si>
  <si>
    <t>СТЕКЛООЧИСТИТЕЛЬ YXYG 107</t>
  </si>
  <si>
    <t>Стеклоочиститель А21-70.00</t>
  </si>
  <si>
    <t>ТОРМОЗ СТОЯНОЧНЫЙ ДИСКОВЫЙ Knott MGS40 102160.02</t>
  </si>
  <si>
    <t>ТРОС УПРАВЛЕНИЯ КПЧ-00.00.01-1</t>
  </si>
  <si>
    <t>Труба воздухозаборная 4320ЯЗ-1109118</t>
  </si>
  <si>
    <t>УКАЗАТЕЛЬ УРОВНЯ МАСЛА И ТЕМПЕРАТУР LS127-1T/M10(ДАТЧИК)</t>
  </si>
  <si>
    <t>УПЛОТНЕНИЕ USIT 227-M14</t>
  </si>
  <si>
    <t>УПЛОТНЕНИЕ USIT 232-М18</t>
  </si>
  <si>
    <t>УПЛОТНЕНИЕ USIT 239-М26</t>
  </si>
  <si>
    <t>УПЛОТНЕНИЕ USIT 242-М30</t>
  </si>
  <si>
    <t>Уплотнение USIT М10</t>
  </si>
  <si>
    <t>ФАРА ДОРОЖНАЯ 112.08.70-01</t>
  </si>
  <si>
    <t>ФАРА РАБОЧАЯ ФР 01-18</t>
  </si>
  <si>
    <t>ФАРА РАБОЧЕГО ОСВЕЩЕНИЯ 112.07.54-16</t>
  </si>
  <si>
    <t>ФИЛЬТР ВОЗДУШНЫЙ 101.05.00.300</t>
  </si>
  <si>
    <t>ФИЛЬТР ГРУБОЙ ОЧИСТКИ МАСЛА  В СБ.238БТ/658-1012010-Б2</t>
  </si>
  <si>
    <t>ФИЛЬТР МАСЛЯНЫЙ 0750.131.053 (ДЛЯ КИТАЙСКОГО ГМП)</t>
  </si>
  <si>
    <t>ФИЛЬТР МАСЛЯНЫЙ W-11 10267612 ЯМЗ534,536ЕВРО4</t>
  </si>
  <si>
    <t>ФИЛЬТР СМЕННЫЙ ДЛЯ МАСЛА 658.1012075</t>
  </si>
  <si>
    <t>ФИЛЬТР ТОПЛИВНЫЙ WDK940/1 MANN+HUMMEL ТОНКОЙ ОЧИСТКИ</t>
  </si>
  <si>
    <t>Фонарь задний 112.02.16</t>
  </si>
  <si>
    <t>Фонарь ФГ 01Б-01 белый</t>
  </si>
  <si>
    <t>Хомут силовой GBS Norma 104-112</t>
  </si>
  <si>
    <t>Хомут 122-130мм силовой</t>
  </si>
  <si>
    <t>ШАРНИР 4008А-2201045</t>
  </si>
  <si>
    <t>Шайба 10 65Г 019 ГОСТ 10463-81</t>
  </si>
  <si>
    <t>Шайба 10.65Г.019 ГОСТ 6402-70</t>
  </si>
  <si>
    <t>Шайба 14 65Г 019 ГОСТ 6402-70</t>
  </si>
  <si>
    <t>Шайба C.10.02.019 ГОСТ 11371-78</t>
  </si>
  <si>
    <t>Шайба C.8.02.019 ГОСТ 11371-78</t>
  </si>
  <si>
    <t>ПА-150.21.00.002 Шайба</t>
  </si>
  <si>
    <t>ШАЙБА ПРУЖИННАЯ DIN 7980-(A2K)-D10,2</t>
  </si>
  <si>
    <t>ШИНА 16.00-24 НС 12 ГОСТ 8430-2003</t>
  </si>
  <si>
    <t>ШИНА 20.5-25 20 PRE3/L3TT (КИТАЙ)</t>
  </si>
  <si>
    <t>ЩИТОК ПЕРЕДНИЙ TL155.53.12.101</t>
  </si>
  <si>
    <t>ЩИТОК ПЕРЕДНИЙ TL155.53.12.101-01</t>
  </si>
  <si>
    <t>Электрозамок Starline SL-5-24V</t>
  </si>
  <si>
    <t>ЭЛЕМЕНТ РЕГОТМАС 640-1-05</t>
  </si>
  <si>
    <t>ЭЛЕМЕНТ ТФ(Т6301М) металл.сетка 201-1117038-А2М</t>
  </si>
  <si>
    <t>ЭЛЕМЕНТ ТФ(Т7301)201-1105538(40) ВЕРЕВКА (ООАО ДИФА)</t>
  </si>
  <si>
    <t>ЭЛЕМЕНТ ФВ 721-1109560-10(188673-11095)</t>
  </si>
  <si>
    <t>Элемент фильтрующий топливный КАМАЗ PL270х6660459340</t>
  </si>
  <si>
    <t>КОЛЕСО ДИСКОВОЕ 24-11.25/2.0 (08050701) КИТАЙ</t>
  </si>
  <si>
    <t>ВАЛ КАРДАННЫЙ Д395А-0115000</t>
  </si>
  <si>
    <t>ВАЛ КАРДАННЫЙ 210-2201010-19</t>
  </si>
  <si>
    <t>ВАЛ КАРДАННЫЙ 210Г-2204010-19</t>
  </si>
  <si>
    <t>32000051</t>
  </si>
  <si>
    <t>32400964</t>
  </si>
  <si>
    <t>32400830</t>
  </si>
  <si>
    <t>32400697</t>
  </si>
  <si>
    <t>32000154</t>
  </si>
  <si>
    <t>38822363</t>
  </si>
  <si>
    <t>32400182</t>
  </si>
  <si>
    <t>32400581</t>
  </si>
  <si>
    <t>32400578</t>
  </si>
  <si>
    <t>32400617</t>
  </si>
  <si>
    <t>ВЕНТИЛЯТОР НАКРЫШНЫЙ 02-0300 24-Х ВОЛЬТ</t>
  </si>
  <si>
    <t>ГОРЛОВИНА ЗАЛИВНАЯ ТА 80В 10А 102 Р01</t>
  </si>
  <si>
    <t>Фильтр MSZ402MNXAB9</t>
  </si>
  <si>
    <t>ФИЛЬТР СЛИВНОЙ MPF4002AG3P25NBP01</t>
  </si>
  <si>
    <t>КОЛЕСО ДИСКОВОЕ 25-17.00/2-2.5 (08032801) КИТАЙ</t>
  </si>
  <si>
    <t>ВАЛ КАРДАННЫЙ 4065-2201008-02</t>
  </si>
  <si>
    <t>Гидрозамок FYYS20-03</t>
  </si>
  <si>
    <t>ГИДРОРАСПРЕДЕЛИТЕЛЬ ZL20b-40T(В)ЛЕВЫЙ БЕЗ КЛАПАНА КИТАЙ</t>
  </si>
  <si>
    <t>ГИДРОРАСПРЕДЕЛИТЕЛЬ ZL20b-40Т ПРАВЫЙ</t>
  </si>
  <si>
    <t>ГИДРОРУЛЬ BZZ1-E500B+FKA-166022(НАСОС ДОЗАТОР BZZ500)</t>
  </si>
  <si>
    <t>Гидронасос тандемированный CBGV3100-2030</t>
  </si>
  <si>
    <t>Стало Цена 2 (с НДС)</t>
  </si>
  <si>
    <t>Было Цена 2 (с НДС)</t>
  </si>
  <si>
    <t>Было Цена 3 
(с НДС)</t>
  </si>
  <si>
    <t>Стало Цена 3 
(с НДС)</t>
  </si>
  <si>
    <t>Фары дорожные РУВИ 676515.010</t>
  </si>
  <si>
    <t>Фары дорожные РУВИ 676515.010-01</t>
  </si>
  <si>
    <t>Цена 2 (дилер), руб. без НДС</t>
  </si>
  <si>
    <t>Маржа ОМГ</t>
  </si>
  <si>
    <t>ПЗ 2022, руб. без НДС МАЙ</t>
  </si>
  <si>
    <t>ПЗ 2022, руб. без НДС ИЮНЬ</t>
  </si>
  <si>
    <t>Изм-ние</t>
  </si>
  <si>
    <t>Цена 2 2021, без НДС МАЙ</t>
  </si>
  <si>
    <t>Цена 2 2022 без НДС ИЮНЬ</t>
  </si>
  <si>
    <t>Маржа МАЙ</t>
  </si>
  <si>
    <t>Маржа ИЮНЬ</t>
  </si>
  <si>
    <t>ЧСДМ</t>
  </si>
  <si>
    <t>валюта</t>
  </si>
  <si>
    <t>Прямые затраты</t>
  </si>
  <si>
    <t>Цена 1 по прайсу с 01.05.2022г, руб. без НДС</t>
  </si>
  <si>
    <t>Маржинальная прибыль, руб.</t>
  </si>
  <si>
    <t>Маржинальная прибыль, %</t>
  </si>
  <si>
    <t>Предлагаемая цена1 с 01.05.2022г., руб. без НДС</t>
  </si>
  <si>
    <t>руб.</t>
  </si>
  <si>
    <t>Отопитель "Тропик-9000" с воздуховодом</t>
  </si>
  <si>
    <t>Гидроаккумулятор с обратным клапаном 64000А</t>
  </si>
  <si>
    <t>Шпилька специальная Д395Б-34-081</t>
  </si>
  <si>
    <t>из валютного прайса</t>
  </si>
  <si>
    <t>Фара левая CM025L</t>
  </si>
  <si>
    <t>Фара правая CM025P</t>
  </si>
  <si>
    <t>Цена по прайсу (Действует с 01.05.2022г)</t>
  </si>
  <si>
    <t>Предлагаемая цена1 (с 01.05.2022г.)</t>
  </si>
  <si>
    <t>Евро</t>
  </si>
  <si>
    <t>USD</t>
  </si>
  <si>
    <t>Юани</t>
  </si>
  <si>
    <t>из руб. прайса</t>
  </si>
  <si>
    <t>Артикул</t>
  </si>
  <si>
    <t>Завод</t>
  </si>
  <si>
    <t>ТВЭКС</t>
  </si>
  <si>
    <t>из валютного прайса в рублевый</t>
  </si>
  <si>
    <t>из рублевого прайса в валютный</t>
  </si>
  <si>
    <t>ПЗ, руб. без НДС</t>
  </si>
  <si>
    <t>Изменение цены под исполнение 99 (аналог), ПЗ одинаковые на изготовление. На остатках склада завода 2040 числятся с исполнением 15</t>
  </si>
  <si>
    <t>318002030000 99</t>
  </si>
  <si>
    <t xml:space="preserve">МОСТ ПРИВ.УПР. 318002030000 99, , </t>
  </si>
  <si>
    <t>БЕЗ НДС!!!!!</t>
  </si>
  <si>
    <t>ООО "СДМ"</t>
  </si>
  <si>
    <t>02100000119</t>
  </si>
  <si>
    <t>Датчик уровня топлива 23.3827 (R=328 мм., L=491.3 мм.)</t>
  </si>
  <si>
    <t>26950015362</t>
  </si>
  <si>
    <t>9.03.08.00.202</t>
  </si>
  <si>
    <t>9.03.08.00.295</t>
  </si>
  <si>
    <t>Гидроцилиндр ГЦО2-125х70х400-06 Т AS ТУ 22-009-042-97</t>
  </si>
  <si>
    <t>9.03.23.01.037</t>
  </si>
  <si>
    <t>9.04.08.00.014</t>
  </si>
  <si>
    <t>Фильтр воздушный ФВ 725.1109510 ТУ 4591.058.00232058-2002</t>
  </si>
  <si>
    <t>9.04.08.00.037</t>
  </si>
  <si>
    <t>Элемент фильтрующий ЭФВ 725.1109560 ТУ 4591.058.00232058-2002</t>
  </si>
  <si>
    <t>9.07.07.00.019</t>
  </si>
  <si>
    <t>9.10.20.00.009</t>
  </si>
  <si>
    <t>9.10.20.00.012</t>
  </si>
  <si>
    <t>Контроллер СМ-8-17-2 НБКЖ.468332.011</t>
  </si>
  <si>
    <t>9.10.20.00.013</t>
  </si>
  <si>
    <t>9.10.43.00.002</t>
  </si>
  <si>
    <t>9.11.13.00.013</t>
  </si>
  <si>
    <t>Стекло лобовое МЕГА Т.277.000</t>
  </si>
  <si>
    <t>9.11.13.00.014</t>
  </si>
  <si>
    <t>9.11.13.00.015</t>
  </si>
  <si>
    <t>Стекло боковое правое МЕГА С3.660</t>
  </si>
  <si>
    <t>9.11.13.00.016</t>
  </si>
  <si>
    <t>Гидромотор "Фандрайв" GM5-16-1FE13S-20</t>
  </si>
  <si>
    <t>Механизм поворота GFB 36 T2 2012 (z=15) (арт.R916565939) (с установленным гидромотором)</t>
  </si>
  <si>
    <t>Инжектор 5340.1112010</t>
  </si>
  <si>
    <t>РОТАТОР CPR-9-01[107063844 1]</t>
  </si>
  <si>
    <t>Блок управления 4TH6NRC70-2X/M01 (арт.R908351424)[102401040 1]</t>
  </si>
  <si>
    <t>Гидроцилиндр в сборе ГЦ 8687.00.001 (140х80-950, L0=1500)</t>
  </si>
  <si>
    <t>РЕДУКТОР ПОВОРОТА SD170FB-SR1.8A[107063875 1]</t>
  </si>
  <si>
    <t>Контроллер многофункциональный транспортный МТК-11.06.86.97.В1 для экскаватора E225LС</t>
  </si>
  <si>
    <t>Фильтр тонкой очистки топлива 5340.1117075-01</t>
  </si>
  <si>
    <t>831620200120 00</t>
  </si>
  <si>
    <t>303080000200 00</t>
  </si>
  <si>
    <t>107063839 1</t>
  </si>
  <si>
    <t>102401040 1</t>
  </si>
  <si>
    <t>107063897 1</t>
  </si>
  <si>
    <t>924000227 1</t>
  </si>
  <si>
    <t>__________________ К.А. Николаев</t>
  </si>
  <si>
    <t>066140001 1</t>
  </si>
  <si>
    <t>102600050 1</t>
  </si>
  <si>
    <t>Кол-во к реализации, ед</t>
  </si>
  <si>
    <t>Цена 
для конечных покупателей
(рублей с НДС)</t>
  </si>
  <si>
    <t>931100423 1</t>
  </si>
  <si>
    <t>Двигатель ЯМЗ 53491 (53491.1000175)</t>
  </si>
  <si>
    <t>100000329 1</t>
  </si>
  <si>
    <t>Гидрораспределитель M9-G1120-00/7M9-25 (арт.R901432207)[100000329 1]</t>
  </si>
  <si>
    <t>931100280 1</t>
  </si>
  <si>
    <t>Дизельный двигатель Cummins-KAMA QSL8.9-C360 (Shop Order: SO 81007) код (323324320000000050)[9311002</t>
  </si>
  <si>
    <t>Трансмиссия AWG-180 (4644 096 432)</t>
  </si>
  <si>
    <t>Трансмиссия AWG-180 (4644 096 431)</t>
  </si>
  <si>
    <t>Мост задний PY210.01.04.06.090</t>
  </si>
  <si>
    <t>Двигатель дизельный WP7G270E320</t>
  </si>
  <si>
    <t>Двигатель дизельный WP7G220E300</t>
  </si>
  <si>
    <t>931100347 1</t>
  </si>
  <si>
    <t>Дизельный двигатель Cummins-KAMA QSB4.5 160 (Shop Order: SO75249) код (323324620000000050)[931100347</t>
  </si>
  <si>
    <t>9.01.12.00.021</t>
  </si>
  <si>
    <t>Двигатель дизельный WP6G175E331</t>
  </si>
  <si>
    <t>Двигатель CUMMINS QSB6.7 BA-QSB-T4F-200</t>
  </si>
  <si>
    <t>9.01.07.00.007</t>
  </si>
  <si>
    <t>Мост планетарный MT-G3090 4469.022.007</t>
  </si>
  <si>
    <t>102401252 1</t>
  </si>
  <si>
    <t>Гидрораспределитель M9-1088-00 / 7M9-25 (арт.R901291912)</t>
  </si>
  <si>
    <t>107063937 1</t>
  </si>
  <si>
    <t>Гидроцилиндр рукояти Е330С ГЦ 13273.170.120.1590.000 L0=2330мм</t>
  </si>
  <si>
    <t>102400027 1</t>
  </si>
  <si>
    <t>HАСОСH.АГРЕГАТ A8VO140LA1KH2/63R1-NZG05F044-K24V+A1VO035D4C1PO/10BRVB 2S51A2S20-0 (Bosch-Rexroth)[10</t>
  </si>
  <si>
    <t>102400029 1</t>
  </si>
  <si>
    <t>HАСОСH.АГРЕГАТ A8VO140LA1KH2/63R1-NZG05F044-K24V+A1VO035D без гидронасоса</t>
  </si>
  <si>
    <t>9.01.12.00.004</t>
  </si>
  <si>
    <t>324. 00343</t>
  </si>
  <si>
    <t>МОТОР АКСИАЛЬНО ПОРШНЕВОЙ ОКРАШЕННЫЙ HPSCH18388004 HPBA8050IBNLFVC038</t>
  </si>
  <si>
    <t>Гидрораспределитель M7-G6373-30/8M7-22 (арт. R901426513)[102401090 1]</t>
  </si>
  <si>
    <t>014000273 2</t>
  </si>
  <si>
    <t>МОСТ ПЕРЕДНИЙ  MS-E 3070 (4472 099 229)[014000273 2]</t>
  </si>
  <si>
    <t>107063935 1</t>
  </si>
  <si>
    <t>Гидроцилиндр ковша Е330С ГЦ 13271.150.100.1150.000 L0=1800мм</t>
  </si>
  <si>
    <t>014003056 2</t>
  </si>
  <si>
    <t>МОСТ ЗАДНИЙ MT-Е 3070 (4472 049 236)[014003056 2]</t>
  </si>
  <si>
    <t>КЛАПАН M8-1415-00/8M8-18R901119042[102401415 1]</t>
  </si>
  <si>
    <t>107063936 1</t>
  </si>
  <si>
    <t>107063806 1</t>
  </si>
  <si>
    <t>РЕДУКТОР GFT 60 ТЗ 9341 с гидромотором А6VE107HZ3/63W-VZL222B-S  и звездочкой</t>
  </si>
  <si>
    <t>102400043 1</t>
  </si>
  <si>
    <t>НАСОС A11VLO210L5S4AP0/41MRVG3A2RA3S20-0 (арт.R902564963)</t>
  </si>
  <si>
    <t>UMG26950007657</t>
  </si>
  <si>
    <t>Насос A8V0140LА1КН2/63R1-NZG05F011 (арт.R902233105) без покрытия[UMG26950007657]</t>
  </si>
  <si>
    <t>102400027 б</t>
  </si>
  <si>
    <t>HАСОСH.АГРЕГАТ A8VO140LA1KH2/63R1-NZG05F044(без клапана  )</t>
  </si>
  <si>
    <t>014003058 2</t>
  </si>
  <si>
    <t>МОСТ ЗАДНИЙ MT-Е 3070 (4472 049 230)[014003058 2]</t>
  </si>
  <si>
    <t>102400034 1</t>
  </si>
  <si>
    <t>Насос LА11VLO210L5S4AP0/40MR+A1VO035D4A2P0/10BRVB2S5100000-0[102400034 1]</t>
  </si>
  <si>
    <t>Цепь гусеничная в сборе с траками № 13955109 (t=155,575, 48 звеньев)</t>
  </si>
  <si>
    <t>100000327 1</t>
  </si>
  <si>
    <t>Гидрораспределитель M7-6148-30 / 7M7-22 (арт.R901355156)</t>
  </si>
  <si>
    <t>014000099 2</t>
  </si>
  <si>
    <t>МОСТ ЗАДНИЙ MT-E 3060(4472 048 239)[014000099 2]</t>
  </si>
  <si>
    <t>Механизм поворота в сборе с гидромотором PMTE6000 Product code E60.2402.0 (PMP)[107063839 1]</t>
  </si>
  <si>
    <t>МОСТ ВЕДУЩИЙ PR90-23RK(Q) ПЕРЕДНИЙ БЕЗ ГАЙКИ И ШПИЛЬКИ (12ШТ)</t>
  </si>
  <si>
    <t>102401058 1</t>
  </si>
  <si>
    <t>Гидрораспределитель секционный Waivoil DPX 160/9 схема 111В90007</t>
  </si>
  <si>
    <t>РТ9.03.04.000 Установка гусениц</t>
  </si>
  <si>
    <t>МОСТ ЗАДНИЙ TL150R</t>
  </si>
  <si>
    <t>815005069 1</t>
  </si>
  <si>
    <t>Двигатель WP4.1G100E311 (DH4.1G0104*01).</t>
  </si>
  <si>
    <t>102401116 1</t>
  </si>
  <si>
    <t>Распределитель RS14 8EL TWEX (арт.R908408619)(01,10013160/111119/0475250,Франция)</t>
  </si>
  <si>
    <t>250157103 1</t>
  </si>
  <si>
    <t>Ковш обратной лопаты усиленный Reschke Russia E330C-HD-1560-1.8 (для E330C, E360C, E400C 1,8 м.куб.)</t>
  </si>
  <si>
    <t>107063848 2</t>
  </si>
  <si>
    <t>МЕХАНИЗМ ПОВОРОТА PMTE 3000 R20.3 z12 m12(A76.0720)[107063848 2]</t>
  </si>
  <si>
    <t>102401105 1</t>
  </si>
  <si>
    <t>Гидрораспределитель секционный HC-D20/4 схема 1008190 Hydrocontrol</t>
  </si>
  <si>
    <t>107063868 1</t>
  </si>
  <si>
    <t>РЕДУКТОР FD270/156VB-FR6.5A[107063868 1]</t>
  </si>
  <si>
    <t>250157105 1</t>
  </si>
  <si>
    <t>Ковш  усиленный  HD-31b,18-J40(5) (объем 2,05 м.куб) для E330C E360C E400C[250157105 1]</t>
  </si>
  <si>
    <t>МОСТ ПЕРЕДНИЙ TL150F</t>
  </si>
  <si>
    <t>102401121 1</t>
  </si>
  <si>
    <t>Распределитель RS14 7EL TVEX (арт.R908408617)(01,10013160/111119/0475250, Франция)</t>
  </si>
  <si>
    <t>9.03.14.00.011</t>
  </si>
  <si>
    <t>102401104 1</t>
  </si>
  <si>
    <t>Гидрораспределитель секционный HC-D20/4 схема 1HC20040001 Hydrocontrol</t>
  </si>
  <si>
    <t>109082202 1</t>
  </si>
  <si>
    <t>Профильный ковш (Е225С, объем 0,81 м3) TR-22.34-40</t>
  </si>
  <si>
    <t>918102327 1</t>
  </si>
  <si>
    <t>Комплект системы централизованной смазки E285WH.1.001 Lincoln для E285WH с трубопроводами KF300, 18</t>
  </si>
  <si>
    <t>250157104 1</t>
  </si>
  <si>
    <t>Ковш  усиленный  HD-31b.14-J40(5) (объем 1,5 м.куб) для E330C E360C E400C[250157104 1]</t>
  </si>
  <si>
    <t>102401115 1</t>
  </si>
  <si>
    <t>Распределитель RS14 3EL TWEX (арт.R908408620)(01,10013160/111119/0475250,Италия)</t>
  </si>
  <si>
    <t>109081739 1</t>
  </si>
  <si>
    <t>UMG160-00-80.80.800-XD Ковш обратной лопаты (с подвернутыми боковинами) Vн=1,0 м.куб</t>
  </si>
  <si>
    <t>918102300 1</t>
  </si>
  <si>
    <t>Комплект автоматической централизованной системы смазки E215WH.1.001 Lincoln</t>
  </si>
  <si>
    <t>107063874 1</t>
  </si>
  <si>
    <t>Гидроцилиндр ГЦ 161.000-110х80х1185 (ГЦ 161.000  заказ №314) (110х80-1185, L0=1700 мм. рукояточный)[</t>
  </si>
  <si>
    <t>РАСПРЕДЕЛИТЕЛЬ ГИДРАВЛИЧЕСКИЙ ВW511 DO6D5Х6NGLV2000001</t>
  </si>
  <si>
    <t>102401120 1</t>
  </si>
  <si>
    <t>Распределитель RS14 3EL TVEX (арт.R908408618)(01,10013160/111119/0475250, Франция)</t>
  </si>
  <si>
    <t>9.03.16.00.083</t>
  </si>
  <si>
    <t>Гидронасос PA10VSO100DR/31R-VUC62N00</t>
  </si>
  <si>
    <t>Теплообменник SCM AC-OL-INT YAMZ 536 FR 4815710005 (без мотора, с крыльчаткой)</t>
  </si>
  <si>
    <t>ДИСПЛЕЙ A6 OPUSA6SL1CANF000S</t>
  </si>
  <si>
    <t>ДИСПЛЕЙ A6F-FULL</t>
  </si>
  <si>
    <t>Насос топливный высокого давления CUMMINS C5270404 (для двигателя CUMMINS 6CTAA 8.3-C260SO22047)</t>
  </si>
  <si>
    <t>Комплект приборной панели ПП7.5-03-01</t>
  </si>
  <si>
    <t>109082201 1</t>
  </si>
  <si>
    <t>Ковш планировочный (Е225С, объем 1,22 м3) DC-21-23-UMG</t>
  </si>
  <si>
    <t>107063914 1</t>
  </si>
  <si>
    <t>Гидроцилиндр в сборе ГЦ 8989.00.000 (125х80-950,L0=1500мм)</t>
  </si>
  <si>
    <t>918102325 1</t>
  </si>
  <si>
    <t>Комплект системы централизованной смазки E235WH.1.002 Lincoln для E235WH с пластиковыми трубопровода</t>
  </si>
  <si>
    <t>РАСПРЕДЕЛИТЕЛЬ ГИДРАВЛИЧЕСКИЙ ВW0500BO DO6D5E6NGNV200001</t>
  </si>
  <si>
    <t>109081867 1</t>
  </si>
  <si>
    <t>155-00-80.80.500-XD Ковш обратной лопаты (с подвернутыми боковинами) Vн=1,25 м.куб</t>
  </si>
  <si>
    <t>918102313 1</t>
  </si>
  <si>
    <t>КОМПЛЕКТ ЦСС LINKOLN  9807-0102-005 (БЕЗ НАСОСА) №619-37765-5[918102313 1]</t>
  </si>
  <si>
    <t>103034114 1</t>
  </si>
  <si>
    <t>ГИДРОМОТОР 303.4.112.501 Vmin=80.0КУБ.СМ[103034114 1]</t>
  </si>
  <si>
    <t>103034113 1</t>
  </si>
  <si>
    <t>ГИДРОМОТОР 303.4.112.501 Vmin=32.0[103034113 1]</t>
  </si>
  <si>
    <t>9.03.16.00.015</t>
  </si>
  <si>
    <t>Насос K3VLS 85-1NRCH-POA</t>
  </si>
  <si>
    <t>013301007 2</t>
  </si>
  <si>
    <t>ВИЛЫ 4А КЛ.1200-130-60 15846  в комплекте[013301007 2]</t>
  </si>
  <si>
    <t>Клапан 084812030235000 A-VBSO-DE-30-FCB-PI-38 (артикул R930006446)</t>
  </si>
  <si>
    <t>32400600</t>
  </si>
  <si>
    <t>ГИДРОРАСПРЕДЕЛИТЕЛЬ RGG250/4</t>
  </si>
  <si>
    <t>ГИДРОРАСПРЕДЕЛИТЕЛЬ РГС-25Г.4.12.00.000</t>
  </si>
  <si>
    <t>РТ6.03.04.150 ГУСЕНИЦА В СБОРЕ</t>
  </si>
  <si>
    <t>32400512</t>
  </si>
  <si>
    <t>Колонка рулевая в сборе GAZ.009-PR</t>
  </si>
  <si>
    <t>815091429 1</t>
  </si>
  <si>
    <t>Набор регуляторов уровня с фиксатором 10X1372</t>
  </si>
  <si>
    <t>102401237 1</t>
  </si>
  <si>
    <t>Блок логики WECHSELVENTIL 2372-1 22хG1/4[102401237 1]</t>
  </si>
  <si>
    <t>815000370 1</t>
  </si>
  <si>
    <t>Гидрораспределитель SN-6/7S-3/18SLP/U3(G4-240)/18SLP/U1(G4-310)/U2(G4-240)/18SLP/U1(G4-270)/U2(G4-28</t>
  </si>
  <si>
    <t>918102314 1</t>
  </si>
  <si>
    <t>КОМПЛЕКТ ЦСС LINKOLN  9807-0102-004 (БЕЗ НАСОСА) №619-37765-4[918102314 1]</t>
  </si>
  <si>
    <t>103106002 1</t>
  </si>
  <si>
    <t>Гидромотор А2 FМ 107/61W-ХАВ-191J-SK[103106002 1]</t>
  </si>
  <si>
    <t>102601023 1</t>
  </si>
  <si>
    <t>Дисплей DI4-M-STD/10 (арт.R917010008)</t>
  </si>
  <si>
    <t>102401103 1</t>
  </si>
  <si>
    <t>Блок клапанов OFE17206BS0201-D36-C4Z/24DC (арт.R930065370) без покрытия[102401103 1]</t>
  </si>
  <si>
    <t>100062925 1</t>
  </si>
  <si>
    <t>Клапан джойстика 1 TH7 QL 91-10/M 01 арт. R908351481</t>
  </si>
  <si>
    <t>Радиатор Б АТГ250ЯК.1301.0000 ТУ 34 30-052-22593845-2009</t>
  </si>
  <si>
    <t>КОЛОНКА РУЛЕВАЯ 180.00.00.000-01 без Реле времени РЕГТАЙМ3-24-(60-600) и реле 712.3777-08</t>
  </si>
  <si>
    <t>918102311 1</t>
  </si>
  <si>
    <t>КОМПЛЕКТ ЦСС LINKOLN  9807-0102-002 (БЕЗ НАСОСА) № 619-37765-2[918102311 1]</t>
  </si>
  <si>
    <t>КОЛОНКА РУЛЕВАЯ 180.00.00.000-01 без ПЕРЕКЛЮЧАТЕЛЬ ПОДРУЛЕВОЙ 180.00.00.000-01 и без РЕЛЕ 712.3777-0</t>
  </si>
  <si>
    <t>СТЕКЛО ВЕТРОВОЕ РТ12.51.30.001</t>
  </si>
  <si>
    <t>Радиатор Б АТГ140К.1301.0000 ТУ 34 30-052-22593845-2009</t>
  </si>
  <si>
    <t>ГИДРОРАСПРЕДЕЛИТЕЛЬ 2MRS320.B1.OP(011)(273)</t>
  </si>
  <si>
    <t>ПЕДАЛЬ ТОРМОЗНАЯ S6 O12F-PCNRM+1</t>
  </si>
  <si>
    <t>100062932 1</t>
  </si>
  <si>
    <t>Клапан джойстика 2-2 TH6 L70-10/M70-M 01 арт. R908353233</t>
  </si>
  <si>
    <t>815000371 1</t>
  </si>
  <si>
    <t>Гидрораспределитель SN-6/3S-3RI/5PYSLP/U1(G4-240)/18SLPG/(G3-160)/18SLP/U3(G4-310)-6-1/M3</t>
  </si>
  <si>
    <t>2. 5054</t>
  </si>
  <si>
    <t>УСТРОЙСТВО ОПОРНО-ПОВОРОТНОЕ QWC500.20Z4</t>
  </si>
  <si>
    <t>СТЕКЛО ВЕТРОВОЕ RT12.51.00.001</t>
  </si>
  <si>
    <t>9.03.09.00.001</t>
  </si>
  <si>
    <t>Делитель потока VQ 074 01 21111</t>
  </si>
  <si>
    <t>РУЛЕВАЯ КОЛОНКА  TVEX  001[100024303 1]</t>
  </si>
  <si>
    <t>Установка климатическая для автогрейдера TG 200 (771) SE-1.01.00.329 (двигатель ЯМЗ 5366-01)</t>
  </si>
  <si>
    <t>КОНДИЦИОНЕР "АВГУСТ 23" БС-ДЗ-98В</t>
  </si>
  <si>
    <t>Распределитель SDE060/2 (схема 15B200051)</t>
  </si>
  <si>
    <t>СТЕКЛО ВЕТРОВОЕ РТ6.51.00.001</t>
  </si>
  <si>
    <t>918102337 1</t>
  </si>
  <si>
    <t>Комплект системы централизованной смазки ЦСС с отеч. распред. и труб-и KF300 для TX220 с рук.2.92 м</t>
  </si>
  <si>
    <t>102400035 1</t>
  </si>
  <si>
    <t>Гидронасос правого вращения GHD0P-44/27R-S06D15-SE05E02/NE02-NP</t>
  </si>
  <si>
    <t>Дисплей DI3VID/11 (артикул R917008412)</t>
  </si>
  <si>
    <t>Гидрораспределитель MB-5/6S-3(190)/2(М)8SLP/BSP3/G-4-6/M8-SV</t>
  </si>
  <si>
    <t>102401022 1</t>
  </si>
  <si>
    <t>БЛОК КЛАПАНОВ AGEV8-41251-AA/HM/J20[102401022 1]</t>
  </si>
  <si>
    <t>100115225 1</t>
  </si>
  <si>
    <t>Фильтр сливной Р04-21-С01 с реле давления в сборе фильтрующим элементом (UFI)</t>
  </si>
  <si>
    <t>КОЛОНКА РУЛЕВАЯ TL150</t>
  </si>
  <si>
    <t>Гидрораспределитель RGG250/3</t>
  </si>
  <si>
    <t>100115223 1</t>
  </si>
  <si>
    <t>Фильтр  сливной 10TEN0630-H10XLA00-V2,2-M-S9 (арт.R928019852)[100115223 1]</t>
  </si>
  <si>
    <t>Гидрораспределитель DCV100/6-E7 (200)-6S4C3A1DC-U2G12</t>
  </si>
  <si>
    <t>Клапан OM4329915720000-G-VRFC3C-VEI-VS-KSVS-34 (aрт.R930073854)</t>
  </si>
  <si>
    <t>Блок клапанов OFE16106BS0101 GRUPPO INT ACC (арт.R930064558)[102401089 1]</t>
  </si>
  <si>
    <t>102401114 1</t>
  </si>
  <si>
    <t>Клапан джойстика 4 TH6 N70-11/SL237 XMAH4 RBAH8 23 5 M0 (арт.R908354911)(01,10013160/111119/0475250)</t>
  </si>
  <si>
    <t>Гидрораспределитель секционный 0B-KVM-6-VV20-KVG1-3/8+((KVM-P-4/3-6-G6-3/8)+(STACK-KVM-6-N2-3/8)+(VP</t>
  </si>
  <si>
    <t>УП-00169879</t>
  </si>
  <si>
    <t>Главная передача в сборе Т150К.72.01</t>
  </si>
  <si>
    <t>923810129 1</t>
  </si>
  <si>
    <t>Комплект кондиционера SE-1.01.00.264 для E230WH-01 (климатическая установка с монтажным комплектом)</t>
  </si>
  <si>
    <t>9.01.12.00.014</t>
  </si>
  <si>
    <t>Блок управления EST 37A 6009 092 699</t>
  </si>
  <si>
    <t>923113717 1</t>
  </si>
  <si>
    <t>Испаритель Split Sistem - Formula Thailand BEU-848-100 (Heat &amp; Cool) LDH 12V O-Ring (5/8) в комплект</t>
  </si>
  <si>
    <t>Насос Q2-43/22,5R-S03D13-SE04E02/NE02-V(КМЧ)</t>
  </si>
  <si>
    <t>Муфта CENTAFLEX-R 026V-00136-0370-00267865</t>
  </si>
  <si>
    <t>Вал карданный 0 113 100 0287 (L=528 мм)</t>
  </si>
  <si>
    <t>Контроллер SD-EASY-PLUS (код В20252М)</t>
  </si>
  <si>
    <t>Блок управления EST 37A 6057 018 862 (c двигателем ЯМЗ 536)</t>
  </si>
  <si>
    <t>815030062 1</t>
  </si>
  <si>
    <t>1B0640 РУКОЯТЬ ЗАДНЕЙ СТРЕЛЫ В СБОРЕ ОКРАШ.[815030062 1]</t>
  </si>
  <si>
    <t>102401601 1</t>
  </si>
  <si>
    <t>250157980 1</t>
  </si>
  <si>
    <t>Система заднего обзора VISUM-004 с инфракрасной подсветкой (мод. Normal) 24V с монтажом для E220C</t>
  </si>
  <si>
    <t>Гидроруль LAGU 160/80-15/LD240-175M01 (арт.R...)</t>
  </si>
  <si>
    <t>БЛОК УПРАВЛЕНИЯ вентилятором гидропровода 000083.01</t>
  </si>
  <si>
    <t>Гидронасос 416.0.71.R.Y2.A2.F33.C22.P/KN.F1.NN.B.У1 ТУ 4141-006-00239882-2006</t>
  </si>
  <si>
    <t>Муфта соединительная ЛМД 0663 LMD-X-75</t>
  </si>
  <si>
    <t>МУФТА ПРИВОДНАЯ ФЛАНЦЕВАЯ УПРУГАЯ В СБОРЕ HMF249200001F</t>
  </si>
  <si>
    <t>Гидроблок BUG013</t>
  </si>
  <si>
    <t>Контроллер RC4-4/20 (арт. R902082700)</t>
  </si>
  <si>
    <t>ДЖОЙСТИК СДВОЕННЫЙ 2-2TH 6 L70-10/M70MO1[102401007 1]</t>
  </si>
  <si>
    <t>Электронасос S5902</t>
  </si>
  <si>
    <t>ГИДРОРАСПРЕДЕЛИТЕЛЬ ГРП-18.04-4-00-У2 ЛЕВЫЙ БЕЗ КЛАПАНА</t>
  </si>
  <si>
    <t>Датчик 95ВО40070 US30-PR-5-N13-VH Ультразвуковой</t>
  </si>
  <si>
    <t>933140642 1</t>
  </si>
  <si>
    <t>Блок радиаторов Б 825К.1301.0000</t>
  </si>
  <si>
    <t>Гидрораспределитель AM1306P2S/315/-AB6C1Z16H3X6</t>
  </si>
  <si>
    <t>Блок клапанов 3-BLOCK-GHDM0-180 (КМЧ)</t>
  </si>
  <si>
    <t>102543423 1</t>
  </si>
  <si>
    <t>Клапан 0M280380573500A-A-VRFC2-VEI-VSAN-LS-VU1 арт. R930066611</t>
  </si>
  <si>
    <t>102401627 1</t>
  </si>
  <si>
    <t>БЛОК HC-SE3/2-V05-34-RW-G02  в сборе  с клапаном VMP 3/8"L 10-50 BAR без фильтра (IM000105502)</t>
  </si>
  <si>
    <t>Гидромотор GHDM0-25B-R18C14-SH09H09-N (КМЧ)</t>
  </si>
  <si>
    <t>102401525 1</t>
  </si>
  <si>
    <t>Клапанный блок HICFP06-6A-AL-1X/DR30G12K40V арт. R930079719</t>
  </si>
  <si>
    <t>Видеомонитор HD 10.1" (с квадратором) 10-32V, 12W, -20°С-+70°С</t>
  </si>
  <si>
    <t>815000323 4</t>
  </si>
  <si>
    <t>6112779M91-UK ОТОПИТЕЛЬ-КОНДИЦИОНЕР[815000323 4]</t>
  </si>
  <si>
    <t>Шина 16.00-24 НС 12 ГОСТ 8430-2003</t>
  </si>
  <si>
    <t>931100361 1</t>
  </si>
  <si>
    <t>Муфта соединительная CENTA - CENTAFLEX Series К CF-K-200-11-67001[931100361 1]</t>
  </si>
  <si>
    <t>102543343 1</t>
  </si>
  <si>
    <t>Клапан тормозной редукционный КТР.12.100[102543343 1]</t>
  </si>
  <si>
    <t>100024532 1</t>
  </si>
  <si>
    <t>Гидроруль LAGU 160/80-15/LD200-140M01-010S</t>
  </si>
  <si>
    <t>913220115 1</t>
  </si>
  <si>
    <t>Вал карданный А41735-2201010-1230 (Белкард) (длина по центрам 1066 мм, габарит 1230 мм)[913220115 1]</t>
  </si>
  <si>
    <t>102401119 1</t>
  </si>
  <si>
    <t>Клапан LF131STR3OB100-E.LC1B-3/8G-DZ-STR3-12D (арт.R930069690) (01,10013160/141019/0417744, Италия)</t>
  </si>
  <si>
    <t>Клапан LT 06-A-06-3X/100B40/02M (арт.R900427588)</t>
  </si>
  <si>
    <t>931142036 1</t>
  </si>
  <si>
    <t>Фильтр топливный грубой очистки FH22236MX</t>
  </si>
  <si>
    <t>КОМПЛЕКТ ВНУТРЕННИХ И НАРУЖНЫХ РУЧЕК YJL-026</t>
  </si>
  <si>
    <t>100060074 1</t>
  </si>
  <si>
    <t>БЛОК УПРАВЛЕНИЯ 230 BFM -06</t>
  </si>
  <si>
    <t>100060075 1</t>
  </si>
  <si>
    <t>БЛОК УПРАВЛЕНИЯ 230 BFM -10</t>
  </si>
  <si>
    <t>Гидронасос 310.12.04.00</t>
  </si>
  <si>
    <t>100060080 1</t>
  </si>
  <si>
    <t>Блок управления 230BFM.200 (с одной педалью)[100060080 1]</t>
  </si>
  <si>
    <t>UMG26950024919</t>
  </si>
  <si>
    <t>Насос AZPF-11-011LRR20KB (арт.R918C00824/0510525324)[UMG26950024919]</t>
  </si>
  <si>
    <t>Насос аксиально-поршневой нерегулируемый 310.2.28.03.05 ТУ 22-1.020-100-95</t>
  </si>
  <si>
    <t>102401004 1</t>
  </si>
  <si>
    <t>Педаль 2ТН 7 Q91-1Х/МО1ВR[102401004 1]</t>
  </si>
  <si>
    <t>102401108 1</t>
  </si>
  <si>
    <t>Джойстик HC-RCM/2 схема 9525 Hydrocontrol</t>
  </si>
  <si>
    <t>815000304 4</t>
  </si>
  <si>
    <t>1999755C2-UK КОМПРЕССОР[815000304 4]</t>
  </si>
  <si>
    <t>Фильтр трансмиссионный KTS220FD1TBE05DX-FTB32BT1BNDC05DX</t>
  </si>
  <si>
    <t>931142028 1</t>
  </si>
  <si>
    <t>Фильтр топливный грубой очистки PreLine270</t>
  </si>
  <si>
    <t>РТ6.03.00.120 Каток</t>
  </si>
  <si>
    <t>100115455 1</t>
  </si>
  <si>
    <t>Фильтр сливной RTF-N 500E20/B/22 (в сборе с фильтроэлементом)[100115455 1]</t>
  </si>
  <si>
    <t>102401113 1</t>
  </si>
  <si>
    <t>Клапан 2-2 TH6 L70-10/M01 (арт. R907280542) (01, 10013160/081019/0407601, Франция)</t>
  </si>
  <si>
    <t>102543417 1</t>
  </si>
  <si>
    <t>Клапан 08492503044000D A-VBC-33-T-E-34-40-SX-D арт. R930050748</t>
  </si>
  <si>
    <t>УП-00131605</t>
  </si>
  <si>
    <t>913531445 1</t>
  </si>
  <si>
    <t>Воздушный фильтр в сборе Donaldson B150058[913531445 1]</t>
  </si>
  <si>
    <t>Электронасос Benza 21-24-40</t>
  </si>
  <si>
    <t>101543336 1</t>
  </si>
  <si>
    <t>Клапан A-VBSO-SE30-CC-BPE-35-01 (084771035601020) без катушки (арт.R930059586)[101543336 1]</t>
  </si>
  <si>
    <t>102600152 1</t>
  </si>
  <si>
    <t>Насос-дозатор  TPV160cc-17.5-Y43-P TPN106020</t>
  </si>
  <si>
    <t>Генератор  5340.3701010</t>
  </si>
  <si>
    <t>911214989 1</t>
  </si>
  <si>
    <t>Фильтр гидравлический CFRN0630A10NA</t>
  </si>
  <si>
    <t>931100838 1</t>
  </si>
  <si>
    <t>102401066 1</t>
  </si>
  <si>
    <t>БЛОК УПРАВЛЕНИЯ НС-RCD-01S-A31-MА-A31-MА-RA-G02,х-ка пружины типа А31 5,7 – 25,7 bar</t>
  </si>
  <si>
    <t>Гидрораспределитель РГМ10ГJ3Г3ТГ24</t>
  </si>
  <si>
    <t>933140653 1</t>
  </si>
  <si>
    <t>Вентилятор WingFan Axial fan 800/7-7/K6ZL/25/PAG/25,4/-/B (WFIT18F00005 Revision 1, обозначение в за</t>
  </si>
  <si>
    <t>Насос МН 56/32</t>
  </si>
  <si>
    <t>Монитор 7"TFT 4CH &amp; 12-24V Digital &amp; PAL &amp; 4PIN &amp; 1CH Speaker (без квадратора,пласт.корп.)IP58</t>
  </si>
  <si>
    <t>100062931 1</t>
  </si>
  <si>
    <t>Тормозной клапан LT 20 MKA-1X/000H/00- SO5 арт. R900517761</t>
  </si>
  <si>
    <t>014003095 1</t>
  </si>
  <si>
    <t>Блок клапанов ZF 0750.132.150 (12В)[014003095 1]</t>
  </si>
  <si>
    <t>Гидрораспределитель РГМ10ГJ3КДТ</t>
  </si>
  <si>
    <t>Гидронасос QHDI-43L-I1D5-CG05G05G04G04-N</t>
  </si>
  <si>
    <t>Гидроцилиндр ГЦО2-80х50х560 Э ТУ 22-009-042-97</t>
  </si>
  <si>
    <t>102401126 1</t>
  </si>
  <si>
    <t>Гидрозамок двухсторонний ГЗД.08.01</t>
  </si>
  <si>
    <t>ФИЛЬТР Sofima CRE125MV1</t>
  </si>
  <si>
    <t>ФАРА-ИСКАТЕЛь  Hella НА ТРУБЕ 1Н5 998 502-022</t>
  </si>
  <si>
    <t>Клапан Progetto DP160406 (Codice DP160406) Atlantic Fluid Tech</t>
  </si>
  <si>
    <t>102401118 1</t>
  </si>
  <si>
    <t>Клапан LF131B201OB0300-E.LC1F-Z-3/8G-B201-12DC (арт.R930075546) (01,10013160/300919/0389665, Италия)</t>
  </si>
  <si>
    <t>921000848 1</t>
  </si>
  <si>
    <t>Датчик уровня топлива Omnicomm LLS-AF 4 (12/24V, L=795 мм., откалиб, в комп со жгутом и V=375 л</t>
  </si>
  <si>
    <t>Насос тандемный Q-34/T3-17L-S2D2-SM09M09/M06M06-N</t>
  </si>
  <si>
    <t>102401451 1</t>
  </si>
  <si>
    <t>КЛАПАН  1-2 TH6 L70-10/M01[102401451 1]</t>
  </si>
  <si>
    <t>ТОРМОЗ СТОЯНОЧНЫЙ LG855MH</t>
  </si>
  <si>
    <t>102401048 1</t>
  </si>
  <si>
    <t>КЛАПАН 4ТН6Е06-14/TT23M01 R907281059[102401048 1]</t>
  </si>
  <si>
    <t>931100359 1</t>
  </si>
  <si>
    <t>Дизельный двигатель Cummins (Фильтр топливный FH22261)[9311003</t>
  </si>
  <si>
    <t>101543341 1</t>
  </si>
  <si>
    <t>Клапан приоритетный PRTD 160/10 (Contarini)</t>
  </si>
  <si>
    <t>Муфта соединительная CENTA - CENTAFLEX Series К 014-66787-000-000</t>
  </si>
  <si>
    <t>621101121 1</t>
  </si>
  <si>
    <t>Шина 12.00.-20 КАМА 402[621101121 1]</t>
  </si>
  <si>
    <t>Муфта CENTA CF-K-150-11-63603</t>
  </si>
  <si>
    <t>ВАЛ КАРДАННЫЙ LY-140-980</t>
  </si>
  <si>
    <t>102401018 1</t>
  </si>
  <si>
    <t>Клапан LT 06-A-06-3X/150B40/02M (арт.R900427591)</t>
  </si>
  <si>
    <t>931142055 1</t>
  </si>
  <si>
    <t>Фильтр топливный грубой очистки LDP 90 в сборе PARKER (ЯМЗ) 5340.1105010-01</t>
  </si>
  <si>
    <t>Гидрораспределитель ручной 6 секций ABS11/6-6X18/AE+VMP</t>
  </si>
  <si>
    <t>921000841 1</t>
  </si>
  <si>
    <t>Датчик уровня топлива Omnicomm LLS-AF 4 (12/24V, L=950 мм., откалиброванный, в комплекте со жгут</t>
  </si>
  <si>
    <t>924000175 1</t>
  </si>
  <si>
    <t>Электронная панель отображения информации ЭПП-4ЭМR-04-12 В</t>
  </si>
  <si>
    <t>100060081 1</t>
  </si>
  <si>
    <t>Блок управления 230BFM.100[100060081 1]</t>
  </si>
  <si>
    <t>924000178 1</t>
  </si>
  <si>
    <t>Электронная панель отображения информации ЭПП-4ЭМR-03-175 12 В</t>
  </si>
  <si>
    <t>10X1360 КОМПЛЕКТ ПРОМЕЖУТОЧНЫХ УПЛОТНЕНИЙ</t>
  </si>
  <si>
    <t>913220103 2</t>
  </si>
  <si>
    <t>ВАЛ КАРДАННЫЙ 695H-220-10-10-30[913220103 2]</t>
  </si>
  <si>
    <t>102601018 1</t>
  </si>
  <si>
    <t>Видеокамера угол обзора 120° с подогревом 2.8mm арт. CW132639CAI</t>
  </si>
  <si>
    <t>НОЖ TL150.89.00.202</t>
  </si>
  <si>
    <t>Нож TL150.89.00.202-01</t>
  </si>
  <si>
    <t>Ступица оси G-30, 205х6</t>
  </si>
  <si>
    <t>Датчик уровня топлива LLS-AF20310-1500 ТУ 4573-001-72066172-2008</t>
  </si>
  <si>
    <t>Подшипник NJ412 М(NIS)</t>
  </si>
  <si>
    <t>815001360 1</t>
  </si>
  <si>
    <t>Привод 5205.991.65.110.3.R-2В (110°±5°, 12в)</t>
  </si>
  <si>
    <t>924000157 1</t>
  </si>
  <si>
    <t>ДАТЧИК УРОВНЯ ТОПЛИВА LLS 1000 ММ[924000157 1]</t>
  </si>
  <si>
    <t>102401070 1</t>
  </si>
  <si>
    <t>БЛОК УПРАВЛЕНИЯ HC-RCF-03S-A31-MD-RA02-G02,х-ка пружины типа А31 5,7 – 25,7 bar</t>
  </si>
  <si>
    <t>НАСОС-ДОЗАТОР DOC500JEL1</t>
  </si>
  <si>
    <t>102401524 1</t>
  </si>
  <si>
    <t>Клапанный блок HICFP06-2A-AL-1X/DR30G12K40 арт.R901276038</t>
  </si>
  <si>
    <t>ДАТЧИК УГЛА НАКЛОНА  ДУГ51-Р11 (100-2689)</t>
  </si>
  <si>
    <t>Клапан стояночного тормоза с рукояткой VB-002-008-00-M4-504-E000</t>
  </si>
  <si>
    <t>100115436 1</t>
  </si>
  <si>
    <t>ФИЛЬТР НАПОРНЫЙ XTT 301 FD 1C B400XX[100115436 1]</t>
  </si>
  <si>
    <t>102401101 1</t>
  </si>
  <si>
    <t>Блок клапанов OS143258A009000-VEDCS09-1643-08A-32 (арт.R930066765)[102401101 1]</t>
  </si>
  <si>
    <t>100001627 1</t>
  </si>
  <si>
    <t>Гидрораспределитель VED-CS-81-32-06 SIZE 08 OS.13-11-51-40-09 (арт.R934001324)[100001627 1]</t>
  </si>
  <si>
    <t>Насос 2-QHDM-34.00116-00</t>
  </si>
  <si>
    <t>931100831 1</t>
  </si>
  <si>
    <t>Универсальный монтажный комплект 25 2160 80 00 00 (предпускового подогревателя Hydronic D10W (24V))[</t>
  </si>
  <si>
    <t>ПОДШИПНИК SL045016-PP</t>
  </si>
  <si>
    <t>СТЕКЛО ДВЕРИ TL150.51.00.007</t>
  </si>
  <si>
    <t>СТЕКЛО ДВЕРИ TL150.51.00.007-01</t>
  </si>
  <si>
    <t>932604040 1</t>
  </si>
  <si>
    <t>Усилитель одноканальный-SU-A1</t>
  </si>
  <si>
    <t>Подшипник "Li-Be" MR.3193</t>
  </si>
  <si>
    <t>СТЕКЛООЧИСТИТЕЛЬ А17-40.00</t>
  </si>
  <si>
    <t>931100827 1</t>
  </si>
  <si>
    <t>Датчик уровня охлаждающей жидкости Bedia CLS 40 №320417 (М18х1,5)[931100827 1]</t>
  </si>
  <si>
    <t>ВЫКЛЮЧАТЕЛЬ БАТАРЕИ HELLA 6ЕК 008 776-031</t>
  </si>
  <si>
    <t>100000304 1</t>
  </si>
  <si>
    <t>ГИДРОРАСПРЕДЕЛИТЕЛЬ КV-4/3-5КО-6-G2[100000304 1]</t>
  </si>
  <si>
    <t>СТЕКЛО ЗАДНЕЕ РТ12.51.30.002</t>
  </si>
  <si>
    <t>Шина 16.5/70-18 149 A6 НС 10 ГОСТ 7463-2003</t>
  </si>
  <si>
    <t>НАСОС ПОДЪЕМА КАБИНЫ КТС40-506.900-К1</t>
  </si>
  <si>
    <t>КАМЕРА ЗАДНЕГО ВИДА IP69K С ПОДОГРЕВОМ ДЛЯ СПЕЦТЕХНИКИ 28 IR LED</t>
  </si>
  <si>
    <t>Фильтр воздушный AH55542VEJX (входит в комплект двигателя CUMMINS QSB6.7)</t>
  </si>
  <si>
    <t>815091062 1</t>
  </si>
  <si>
    <t>10X1749 ТРУБА В СБОРЕ</t>
  </si>
  <si>
    <t>100115456 1</t>
  </si>
  <si>
    <t>Фильтр сливной RTF-N 390 E20/D/22/0 (в сборе с фильтроэлементом)[100115456 1]</t>
  </si>
  <si>
    <t>ФИЛЬТР LFM180MN10B70EXX</t>
  </si>
  <si>
    <t>ЩИТОК ПЕРЕДНИЙ TL150.53.12.101-01</t>
  </si>
  <si>
    <t>КРЫШКА TL150.52.22.200</t>
  </si>
  <si>
    <t>ЩИТОК ПЕРЕДНИЙ TL150.53.12.101</t>
  </si>
  <si>
    <t>100064011 1</t>
  </si>
  <si>
    <t>Пневмогидроаккумулятор 64020 М[100064011 1]</t>
  </si>
  <si>
    <t>921000840 1</t>
  </si>
  <si>
    <t>Датчик уровня топлива Omnicomm LLS-AF 4 (12/24V, L=780 мм., откалиброванный, в комплекте со жгут</t>
  </si>
  <si>
    <t>СТЕКЛО ЗАДНЕЕ RT12.51.00.002</t>
  </si>
  <si>
    <t>ЩИТОК ЗАДНИЙ TL150.53.12.102</t>
  </si>
  <si>
    <t>ГИДРОЗАМОК С ЭЛЕКТРОУПРАВЛЕНИЕМ FP-22-PD-S12 02 S p/n EIC35D2000</t>
  </si>
  <si>
    <t>102600025 1</t>
  </si>
  <si>
    <t>Датчик давления PR3-050-GS05 (арт.R917008821)[102600025 1]</t>
  </si>
  <si>
    <t>Датчик частоты вращения DSA1S32K0250D/12P (артикул R917010939)</t>
  </si>
  <si>
    <t>101800321 1</t>
  </si>
  <si>
    <t>Башмак 20Y-32-11320 (Китай)</t>
  </si>
  <si>
    <t>Камера с подогревом, водонепрониц. IP69K1/4 Sharp 420TVL;120;PAL;12-24V;4PIN</t>
  </si>
  <si>
    <t>СТЕКЛО ЗАДНЕЕ РТ6.51.00.002</t>
  </si>
  <si>
    <t>Ручной тормоз 2534 (пр-во Универсал НН - ILERI Group)</t>
  </si>
  <si>
    <t>932603391 1</t>
  </si>
  <si>
    <t>Глушитель Dinex арт.№59320 (160-00-28.01.100 СБ Глушитель)[932603391 1]</t>
  </si>
  <si>
    <t>Гидроклапан давления КД6/3МР2В</t>
  </si>
  <si>
    <t>СТЕКЛО ЛЕВОЕ ДВЕРИ ВЕРХНЕЕ RT12.51.00.003</t>
  </si>
  <si>
    <t>СТЕКЛО ПРАВОЕ ДВЕРИ ВЕРХНЕЕ RT12.51.00.003-01</t>
  </si>
  <si>
    <t>923810026 1</t>
  </si>
  <si>
    <t>Подогреватель топлива MANN-FILTER DH32 (KIT) (в комплекте со жгутом)[923810026 1]</t>
  </si>
  <si>
    <t>100115442 1</t>
  </si>
  <si>
    <t>ФИЛЬТР НАПОРНЫЙ HHP07134 HF761-30.116-AS-FG010-LC-B60-GE-B-DD-G</t>
  </si>
  <si>
    <t>Регулятор расхода 9PP12/3T</t>
  </si>
  <si>
    <t>Насос GP32N-20N-R2.52.5C4AA ГСТУ 3-25-180-97</t>
  </si>
  <si>
    <t>815091274 1</t>
  </si>
  <si>
    <t>6194488M1 КЛАПАН ЭЛЕКТРОГИДРАВЛИЧЕСКИЙ</t>
  </si>
  <si>
    <t>Клапан тормозной VBSO-SE-NBA 3.6.1.G3/8</t>
  </si>
  <si>
    <t>102600023 1</t>
  </si>
  <si>
    <t>Датчик давления PR3-160-GS05 (арт.R917008822)[102600023 1]</t>
  </si>
  <si>
    <t>ПОДШИПНИК PTI GE80DO</t>
  </si>
  <si>
    <t>СТЕКЛО ДВЕРИ ВЕРХНЕЕ РТ6.51.00.003</t>
  </si>
  <si>
    <t>СТЕКЛО ДВЕРИ ВЕРХНЕЕ РТ6.51.00.003-01</t>
  </si>
  <si>
    <t>31450341</t>
  </si>
  <si>
    <t>Фильтр воздушный AP8421 (входит в комплект двигателя CUMMINS QSB6.7)</t>
  </si>
  <si>
    <t>102600009 1</t>
  </si>
  <si>
    <t>Датчик давления PR3-400-GS05 (арт.R917008824)[102600009 1]</t>
  </si>
  <si>
    <t>Датчик давления GPT230-600 с ответным разъемом METRI-PACK 150</t>
  </si>
  <si>
    <t>102401112 1</t>
  </si>
  <si>
    <t>Трехлинейный клапан с электропропорциональным управлением NEM 0353000001</t>
  </si>
  <si>
    <t>Клапан реверса LF132J201OC0100-E.LC1F-DZ-3/8G-J201-24D&amp;</t>
  </si>
  <si>
    <t>ПОДШИПНИК GE40PB</t>
  </si>
  <si>
    <t>815091293 1</t>
  </si>
  <si>
    <t>6194909M1 ВТУЛКА</t>
  </si>
  <si>
    <t>815000197 1</t>
  </si>
  <si>
    <t>Комплект уплотнений  SG14706 к цилиндру</t>
  </si>
  <si>
    <t>9.03.16.00.060</t>
  </si>
  <si>
    <t>Насос GP32K-16K-L2.52B3AA ГСТУ 3-25-180-97</t>
  </si>
  <si>
    <t>102401602 1</t>
  </si>
  <si>
    <t>Клапан 4WE 6 J6X/EG24N9K4 арт.R900561288[102401602 1]</t>
  </si>
  <si>
    <t>100001611 1</t>
  </si>
  <si>
    <t>ГИДРОРАСПРЕДЕЛИТЕЛЬ  A D3 E03 CMS 13[100001611 1]</t>
  </si>
  <si>
    <t>Тормозной клапан VBCD 3/8" DE (Marchesini)[102543345 1]</t>
  </si>
  <si>
    <t>UMG26950019607</t>
  </si>
  <si>
    <t>Датчик температуры воздуха BODAS TSA (арт. 0538009203)[UMG26950019607]</t>
  </si>
  <si>
    <t>100000325 1</t>
  </si>
  <si>
    <t>ГИДРОРАСПРЕДЕЛИТЕЛЬ EP 08279[100000325 1]</t>
  </si>
  <si>
    <t>815000379 1</t>
  </si>
  <si>
    <t>Плита монтажная RG-MP-03-1 (1 секц.) сталь</t>
  </si>
  <si>
    <t>100115325 1</t>
  </si>
  <si>
    <t>Фильтр IKRON HF705-10.040-SB040-GD-B[100115325 1]</t>
  </si>
  <si>
    <t>Кран тормозной 2-секционный с педалью (ПААЗ)</t>
  </si>
  <si>
    <t>БЛОК КОММУТАЦИОННЫЙ ДЗ-98М2.41.01.010-00(TL150-3836000)</t>
  </si>
  <si>
    <t>815030046 1</t>
  </si>
  <si>
    <t>10X1917 СЕЛЕНОИД ГИДРОМОЛОТА</t>
  </si>
  <si>
    <t>931100537 1</t>
  </si>
  <si>
    <t>Фильтр масляный LF9009</t>
  </si>
  <si>
    <t>PR2-600MD-24/10</t>
  </si>
  <si>
    <t>Датчик давления PR2-600MD-24/10 (артикул R902603210)</t>
  </si>
  <si>
    <t>913150030 1</t>
  </si>
  <si>
    <t>ДИСК 7,5-20/080 *335 ЕТ 162 d281(65115-3101015-04)  в комплекте с кольцами</t>
  </si>
  <si>
    <t>102401713 1</t>
  </si>
  <si>
    <t>Четырёхлинейный клапан с дискретным электроуправлением 046330000 (NEM)[102401713 1]</t>
  </si>
  <si>
    <t>Фильтр напорный SOMDI-045x10C (Yantai Eddie)</t>
  </si>
  <si>
    <t>Клапан управления охлаждающей жидкости 908-0718-24-10 (для двигателя CUMMINS QSB6.7)</t>
  </si>
  <si>
    <t>Делитель потока HK VDF 0603</t>
  </si>
  <si>
    <t>Нож TL155.81.00.001-01</t>
  </si>
  <si>
    <t>Нож TL155.81.00.001</t>
  </si>
  <si>
    <t>100115431 1</t>
  </si>
  <si>
    <t>ФИЛЬТР НАПОРНЫЙ MDM101CD1CB303XХ (ГидроЭл)</t>
  </si>
  <si>
    <t>ВЕНЕЦ ЗУБЧАТЫЙ TL150.16.00.001 /ГОТ.ПРОД./</t>
  </si>
  <si>
    <t>815000382 1</t>
  </si>
  <si>
    <t>Гидрозамок мод.RG-CVP-03-B/31.5</t>
  </si>
  <si>
    <t>815091001 1</t>
  </si>
  <si>
    <t>10X0051 ТРУБА В СБОРЕ</t>
  </si>
  <si>
    <t>815000316 4</t>
  </si>
  <si>
    <t>6110165M91-UK РУКАВ РАДИАТОР-КОМПРЕССОР[815000316 4]</t>
  </si>
  <si>
    <t>815091273 1</t>
  </si>
  <si>
    <t>6194486M1 ТРУБКА ЭЛЕКТРОМАГНИТНОГО КЛАПАНА[815091273 1]</t>
  </si>
  <si>
    <t>ПРУЖИНА ГАЗОВАЯ ACE GS-28-500-CC-1700</t>
  </si>
  <si>
    <t>815000377 1</t>
  </si>
  <si>
    <t>Гидрораспределитель электро 574A RG-DCE-03-574YA-12VDC/Z5L</t>
  </si>
  <si>
    <t>100115464 1</t>
  </si>
  <si>
    <t>Фильтр гидравлический R732G25</t>
  </si>
  <si>
    <t>Насос водяной  в сборе 536.1307010-20</t>
  </si>
  <si>
    <t>ДАТЧИК ТЕМПЕРАТУРЫ 0538009252 TEMPERATURFUEHLER</t>
  </si>
  <si>
    <t>ФИЛЬТР HIFI-FILTER-SH63057</t>
  </si>
  <si>
    <t>815000368 1</t>
  </si>
  <si>
    <t>Корпус клапана SAE12 (UNF1-1/16-12UNF-2A) 3/4'' ML-12W2-G06-A01 G3/4''</t>
  </si>
  <si>
    <t>918102616 1</t>
  </si>
  <si>
    <t>Индикатор загрязнения WE-1SP-EN175301-803 (арт.R928036318)[918102616 1]</t>
  </si>
  <si>
    <t>815030044 1</t>
  </si>
  <si>
    <t>10X1780 СЕКЦИЯ ГИДРОМОЛОТА</t>
  </si>
  <si>
    <t>Датчик засоренности (электрический) EPS-1B (арт.1020013955)[913531440 1]</t>
  </si>
  <si>
    <t>УСТРОЙСТВО НАТЯЖНОЕ КОМПРЕССОРА 236А-350-93-00-А4</t>
  </si>
  <si>
    <t>ПОДШИПНИК 31308J SKF (1027308А)</t>
  </si>
  <si>
    <t>Насос НШ16N-4Л ГСТУ 3-25-180-97</t>
  </si>
  <si>
    <t>Фильтр FILTREC FLC1S40BB3</t>
  </si>
  <si>
    <t>815000319 4</t>
  </si>
  <si>
    <t>6114476M91-UK КРОНШТЕЙН КОМПРЕССОРА СВАРНОЙ[815000319 4]</t>
  </si>
  <si>
    <t>931100437 1</t>
  </si>
  <si>
    <t>Эластичный элемент Centaflex-k , размер 125 SAE10 L30мм, 014К-00125-ELAE-052201</t>
  </si>
  <si>
    <t>Фильтр масляный LF9009 VE</t>
  </si>
  <si>
    <t>Гидрозамок ГЗМ-6/3МВ УХЛ4 ТУ 2-053-1828-87</t>
  </si>
  <si>
    <t>102600117 1</t>
  </si>
  <si>
    <t>Катушка OD0236203POB00-36-K40-20G12 02 (арт.R901394391)</t>
  </si>
  <si>
    <t>815091063 1</t>
  </si>
  <si>
    <t>10X1750 ШТОК ГИДРОЦИЛИНДРА</t>
  </si>
  <si>
    <t>102401255 1</t>
  </si>
  <si>
    <t>Гидрораспределитель ВЕ6.34.Г24 (ООО ПКФ “ТАУРУС”)</t>
  </si>
  <si>
    <t>100032102 1</t>
  </si>
  <si>
    <t>ГИДРОРАСПРЕД.306.532.100 ТУ(ГР 2-3-1-24)[100032102 1]</t>
  </si>
  <si>
    <t>102401612 1</t>
  </si>
  <si>
    <t>Картриджный клапан VDSK-10A 04.77.26-00-85-05 (арт.R901109486)[102401612 1]</t>
  </si>
  <si>
    <t>Клапан предохранительный МКПВ-10/3МВ3 ТУ 2-053-1758-85</t>
  </si>
  <si>
    <t>ПРУЖИНА РТ12.03.03.006 СТ. 60С2А ГОСТ 14959-79</t>
  </si>
  <si>
    <t>815000384 1</t>
  </si>
  <si>
    <t>Реле давления F4Y1/M3, 50-400 bar, 1/4''</t>
  </si>
  <si>
    <t>100115042 1</t>
  </si>
  <si>
    <t>Фильтроэлемент CRC320FV1</t>
  </si>
  <si>
    <t>Гидрораспределитель KV-4/2-5KO-10-G51A</t>
  </si>
  <si>
    <t>815091040 1</t>
  </si>
  <si>
    <t>10X1417 ГИДРОКЛАПАН НА 345 БАР</t>
  </si>
  <si>
    <t>923400092 1</t>
  </si>
  <si>
    <t>Рычаг стеклоочистителя  000003858  (1106 мм.)</t>
  </si>
  <si>
    <t>815091038 1</t>
  </si>
  <si>
    <t>10X1406 ГИДРОКЛАПАН НА 280 БАР</t>
  </si>
  <si>
    <t>815091232 1</t>
  </si>
  <si>
    <t>6194342M1 ДАТЧИК ТЕМПЕРАТУРЫ</t>
  </si>
  <si>
    <t>100062920 1</t>
  </si>
  <si>
    <t>Плита G06A4-1X/G1/4-L; арт. R900424447</t>
  </si>
  <si>
    <t>Датчик поворотный HRS100SSAB090</t>
  </si>
  <si>
    <t>ЗАМОК АС-40-121-11</t>
  </si>
  <si>
    <t>815091036 1</t>
  </si>
  <si>
    <t>10X1403 ГИДРОКЛАПАН НА 240 БАР</t>
  </si>
  <si>
    <t>815091039 1</t>
  </si>
  <si>
    <t>10X1416 ГИДРОКЛАПАН НА 310 БАР</t>
  </si>
  <si>
    <t>815091037 1</t>
  </si>
  <si>
    <t>10X1405 ГИДРОКЛАПАН НА 265 БАР</t>
  </si>
  <si>
    <t>ПОДШИПНИК ШСЛ80К (GI80ES)</t>
  </si>
  <si>
    <t>815071308 1</t>
  </si>
  <si>
    <t>10X0057 ВТУЛКА НАПРАВЛЯЮЩАЯ</t>
  </si>
  <si>
    <t>815091283 1</t>
  </si>
  <si>
    <t>6194734M91 ЗОЛОТНИК FWD/REV В СБОРЕ[815091283 1]</t>
  </si>
  <si>
    <t>КРЫШКА ДЗ-98В.43.04.001</t>
  </si>
  <si>
    <t>СТЕКЛО ЛЕВОЕ ДВЕРИ НИЖНЕЕ RT12.51.00.004</t>
  </si>
  <si>
    <t>СТЕКЛО ПРАВОЕ ДВЕРИ НИЖНЕЕ RT12.51.00.004-01</t>
  </si>
  <si>
    <t>СТЕКЛО ДВЕРИ НИЖНЕЕ РТ6.51.00.004</t>
  </si>
  <si>
    <t>815091272 1</t>
  </si>
  <si>
    <t>6194483M1 КАТУШКА</t>
  </si>
  <si>
    <t>Фильтр добавочного воздуха - MANN-FILTER CF 710  (Deutz (Sicherheitselement) 0118 3903) (для E300C)</t>
  </si>
  <si>
    <t>Элемент фильтрующий 62.0125К H20XL-J00-0-V (артикул 6902603243)</t>
  </si>
  <si>
    <t>815091032 1</t>
  </si>
  <si>
    <t>10X1392 ОБРАТНЫЙ КЛАПАН</t>
  </si>
  <si>
    <t>100062912 1</t>
  </si>
  <si>
    <t>Фильтроэлемент 62.0056K H20XL-J00-0-V (арт.R902603298)</t>
  </si>
  <si>
    <t>Ремкомплект гидроцилиндра РК140х70-91 (402.09.05.00.000-91)</t>
  </si>
  <si>
    <t>КАРТЕР МАСЛЯНЫЙ ЯМЗ-5341 ЕВРО-4</t>
  </si>
  <si>
    <t>Регулятор потока 3-х линейный HK VRC 06 E20</t>
  </si>
  <si>
    <t>Гидроклапан обратный КО 6/3 Т0,5G</t>
  </si>
  <si>
    <t>СТУПИЦА С ПОДШИПНИКОМ FNК 8,139,7х6,М14х1,5 6В0800.027</t>
  </si>
  <si>
    <t>Фильтр добавочного воздуха - MANN-FILTER CF 1300 (для E300C)</t>
  </si>
  <si>
    <t>КОРПУС ГИДРОЗАМКА СТАЛЬНОЙ 3/4 BSP ports 1000900380</t>
  </si>
  <si>
    <t>ПОДШИПНИК 53518</t>
  </si>
  <si>
    <t>ПОДШИПНИК 3007215 А (332150 SKF)</t>
  </si>
  <si>
    <t>Фильтроэлемент СКТ220FD1</t>
  </si>
  <si>
    <t>815000385 1</t>
  </si>
  <si>
    <t>Катушка 12V EC36012DC</t>
  </si>
  <si>
    <t>815091229 1</t>
  </si>
  <si>
    <t>6194312M91 КОМПЛЕКТ КЛАПАНА</t>
  </si>
  <si>
    <t>815071398 1</t>
  </si>
  <si>
    <t>Трос управления газа SU-L-TG-100-1940</t>
  </si>
  <si>
    <t>ГЛУШИТЕЛЬ РТ12-3202000</t>
  </si>
  <si>
    <t>Предпусковой подогреватель Северс М3 3квт</t>
  </si>
  <si>
    <t>933140684 1</t>
  </si>
  <si>
    <t>Гидрораспределитель RG-DGE-03-34J-24VDC/Z5L</t>
  </si>
  <si>
    <t>931142029 1</t>
  </si>
  <si>
    <t>Фильтр масляный W-11 102 67 612 59 106</t>
  </si>
  <si>
    <t>931100536 1</t>
  </si>
  <si>
    <t>Топливный фильтр FF5767</t>
  </si>
  <si>
    <t>Клапан подпорный 04.31.17.00.03.01.000 (арт.R930000453)</t>
  </si>
  <si>
    <t>ДАТЧИК УРОВНЯ МАСЛА (KDE-1101-790)</t>
  </si>
  <si>
    <t>КОРПУС ДЗ-98.10.06.059</t>
  </si>
  <si>
    <t>Муфта UNI LAT COUP 18-6X1/4 207.18.2224</t>
  </si>
  <si>
    <t>Гидроклапан обратный КО 6/3 Т10G</t>
  </si>
  <si>
    <t>ЩУП МАСЛЯНЫЙ 4656.231.032:000</t>
  </si>
  <si>
    <t>815091127 1</t>
  </si>
  <si>
    <t>3475599M1 ПОДШИПНИК ШАРИКОВЫЙ</t>
  </si>
  <si>
    <t>924872327 1</t>
  </si>
  <si>
    <t>Контактор КМ-200ДВ (СКМ 200) (24В)[924872327 1]</t>
  </si>
  <si>
    <t>Гидроклапан обратный КО 8/3 Т0,5G</t>
  </si>
  <si>
    <t>931142033 1</t>
  </si>
  <si>
    <t>Фильтр топливыный грубой очистки Deutz02937814 (аналог 02113831) (01,10013110/140318/0011058,Герман)</t>
  </si>
  <si>
    <t>ПОДШИПНИК DURBAL DGE60ES</t>
  </si>
  <si>
    <t>Стеклоочиститель двери верхний левый BRY.0065.00</t>
  </si>
  <si>
    <t>Элемент фильтрующий HP 135 2 A10 A N P01</t>
  </si>
  <si>
    <t>931142049 1</t>
  </si>
  <si>
    <t>Воздушный фильтр - MANN-FILTER C 24 650/1 (для E300C)</t>
  </si>
  <si>
    <t>815000320 4</t>
  </si>
  <si>
    <t>6102370M1-UK КРОНШТЕЙН- ВОЗДУХ КОНДИЦИОНЕРА[815000320 4]</t>
  </si>
  <si>
    <t>Фильтр топливный 04504438</t>
  </si>
  <si>
    <t>102543340 1</t>
  </si>
  <si>
    <t>ДРОССЕЛЬ С ОБРАТНЫМ КЛАП. VRFU 90 01[102543340 1]</t>
  </si>
  <si>
    <t>932603428 1</t>
  </si>
  <si>
    <t>Ремень безопасности (ВАЗ 2108, цвет черный, 48мм)</t>
  </si>
  <si>
    <t>815091365 1</t>
  </si>
  <si>
    <t>10Х1945 ЭЛЕМЕНТ ФИЛЬТРУЮЩИЙ НАРУЖНИЙ</t>
  </si>
  <si>
    <t>815091284 1</t>
  </si>
  <si>
    <t>6194735M91 ДЕЛИТЕЛЬ ПОРШНЕВОЙ[815091284 1]</t>
  </si>
  <si>
    <t>TL155.25.00.013 Втулка</t>
  </si>
  <si>
    <t>Гидроклапан обратный КО 20/3 Т2</t>
  </si>
  <si>
    <t>Фильтр воздушный HIFI SC 70080</t>
  </si>
  <si>
    <t>ЛАМПА АВТОМОБИЛЬНАЯ СВЕТОДИОДНАЯ APSEN H4-JET-LIJHT</t>
  </si>
  <si>
    <t>СЧЕТЧИК МОТОЧАСОВ УК34.2(102-2797)</t>
  </si>
  <si>
    <t>ЭЛЕМЕНТ ФИЛЬТРУЮЩИЙ ТОПЛИВНЫЙ РL420 PRELINE</t>
  </si>
  <si>
    <t>815091065 1</t>
  </si>
  <si>
    <t>10X1752 БУКСА</t>
  </si>
  <si>
    <t>ПОДОГРЕВАТЕЛЬ ТОПЛИВА ФТОТ</t>
  </si>
  <si>
    <t>Фильтр добавочного воздуха - MANN-FILTER CF 500 (для E230WH)</t>
  </si>
  <si>
    <t>Подшипник GE25PB</t>
  </si>
  <si>
    <t>815000490 1</t>
  </si>
  <si>
    <t>Дроссель цилиндрический 1/2'' FCV-2-EX-1/2G (21-B-02-A11-3-0-04-0)</t>
  </si>
  <si>
    <t>815000418 1</t>
  </si>
  <si>
    <t>Блок управления в сборе 18-001808-00</t>
  </si>
  <si>
    <t>ПОДШИПНИК DURBAL DGE50ES</t>
  </si>
  <si>
    <t>ВТУЛКА РА-150.25.00.003</t>
  </si>
  <si>
    <t>931142048 1</t>
  </si>
  <si>
    <t>ПОДШИПНИК ЕШС60К    ГОСТ 3635-78</t>
  </si>
  <si>
    <t>815000419 1</t>
  </si>
  <si>
    <t>Блок управления моторедуктором 18-011186-00</t>
  </si>
  <si>
    <t>923300473 1</t>
  </si>
  <si>
    <t>ЭЛЕКТРОНАСОС 1542.3730.000-10[923300473 1]</t>
  </si>
  <si>
    <t>9.10.08.00.055</t>
  </si>
  <si>
    <t>Датчик-гидросигнализатор ДГС-М-301-24-01 ЦИКС.407722.001 ТУ</t>
  </si>
  <si>
    <t>СТЕКЛО БОКОВОЕ РТ12.51.30.005</t>
  </si>
  <si>
    <t>СТЕКЛО БОКОВОЕ РТ12.51.30.005-01</t>
  </si>
  <si>
    <t>815091366 1</t>
  </si>
  <si>
    <t>10Х1947 ФИЛЬТР ТОПЛИВНЫЙ ГРУБЫЙ</t>
  </si>
  <si>
    <t>ТРОС INDEMAR 741112/01.50</t>
  </si>
  <si>
    <t>Гидроклапан "ИЛИ" ГКИ 6/3 Т Кв</t>
  </si>
  <si>
    <t>Датчик индуктивный PS2-12М55-10N41-K ТУ 4217-005-32581429-2002</t>
  </si>
  <si>
    <t>Гидрораспределитель RG-DGE-03-44E-24VDC/Z5L</t>
  </si>
  <si>
    <t>Гидроклапан обратный КО 15/3 Т3</t>
  </si>
  <si>
    <t>815071085 1</t>
  </si>
  <si>
    <t>3504012M1 Переходник пресс-масленки композитный 59.5[815071085 1]</t>
  </si>
  <si>
    <t>815071253 4</t>
  </si>
  <si>
    <t>6114382M1 -UK РЕЛЕ ВРЕМЕНИ СВЕЧИ НАКАЛИВАНИЯ</t>
  </si>
  <si>
    <t>НАКЛАДКА TL150.51.21.201</t>
  </si>
  <si>
    <t>НАКЛАДКА TL150.51.21.201-01</t>
  </si>
  <si>
    <t>815091344 1</t>
  </si>
  <si>
    <t>10X3363 Включатель зажигания</t>
  </si>
  <si>
    <t>815080015 2</t>
  </si>
  <si>
    <t>1H0107 Трубка обратного слива в бак в сборе (заготовка)</t>
  </si>
  <si>
    <t>КРЫШКА TL150.52.21.001</t>
  </si>
  <si>
    <t>TL150.33.04.007 ФЛАНЕЦ</t>
  </si>
  <si>
    <t>Электронасос 75.3780.21.01 ТУ 4573-007-81056815-2008 (24В, d=18 мм)</t>
  </si>
  <si>
    <t>815000386 1</t>
  </si>
  <si>
    <t>Клапан обратный 3/4'' VU-3/4'' 0,4/0,7 Bar (V0620)</t>
  </si>
  <si>
    <t>ПОДШИПНИК 3007208 А(332080 SKF)</t>
  </si>
  <si>
    <t>СТЕКЛО ЛЕВОЕ БОКОВОЕ RT12.51.00.005</t>
  </si>
  <si>
    <t>СТЕКЛО ПРАВОЕ БОКОВОЕ RT12.51.00.005-01</t>
  </si>
  <si>
    <t>СТЕКЛО БОКОВОЕ РТ6.51.00.005</t>
  </si>
  <si>
    <t>СТЕКЛО БОКОВОЕ РТ6.51.00.005-01</t>
  </si>
  <si>
    <t>ГОРЛОВИНА ЗАЛИВНАЯ ТМ178G100</t>
  </si>
  <si>
    <t>933140686 1</t>
  </si>
  <si>
    <t>ДРОССЕЛЬ С ОБРАТНЫМ КЛАПАНОМ МТС VRF02C</t>
  </si>
  <si>
    <t>913402827 1</t>
  </si>
  <si>
    <t>Упор газовый 06-15-150L / 150N-375.5 Liftline 16-1-183.5-154-A246-B246-150-N (или Stabilus 5077DG хо</t>
  </si>
  <si>
    <t>923113712 1</t>
  </si>
  <si>
    <t>Переключатель семипозиционный CS 10-01.013FU4.19</t>
  </si>
  <si>
    <t>815080018 1</t>
  </si>
  <si>
    <t>1H0173 Переходник[815080018 1]</t>
  </si>
  <si>
    <t>815001097 1</t>
  </si>
  <si>
    <t>3512257М1 КРЕПЕЖНЫЙ КРОНШТЕЙН</t>
  </si>
  <si>
    <t>815071196 1</t>
  </si>
  <si>
    <t>6100975M2 Прокладка[815071196 1]</t>
  </si>
  <si>
    <t>ВЫКЛЮЧАТЕЛЬ БЕСКОНТАКТНЫЙ ISB ВF7A-32P-10-L-C</t>
  </si>
  <si>
    <t>ФИЛЬТР ГИДРАВЛИЧЕСКИЙ SAKURA-HC2701</t>
  </si>
  <si>
    <t>ПЕРЕХОДНИК ДЗ-98В.32.00.141</t>
  </si>
  <si>
    <t>ФИЛЬТР ТОПЛИВНЫЙ 5340-1117075 ЯМЗ 534ЕВРО4 ТОНКОЙ ОЧИСТКИ</t>
  </si>
  <si>
    <t>TL150.51.10.021-01 Балка</t>
  </si>
  <si>
    <t>TL150.51.10.021 Балка</t>
  </si>
  <si>
    <t>Башмак 3409-3209012-01</t>
  </si>
  <si>
    <t>815071265 1</t>
  </si>
  <si>
    <t>1D0257 КНОПКА ВКЛЮЧЕНИЯ ГИДРОМОЛОТА[815071265 1]</t>
  </si>
  <si>
    <t>815091033 1</t>
  </si>
  <si>
    <t>10X1394 ПРОТИВОКАВИТАЦИОННЫЙ КЛАПАН</t>
  </si>
  <si>
    <t>Гидроклапан обратный КО 6/3 Т1</t>
  </si>
  <si>
    <t>Дроссель с обратным клапаном VRF 1/4"</t>
  </si>
  <si>
    <t>815091086 1</t>
  </si>
  <si>
    <t>1D0118 МОТОР СТЕКЛООЧИСТИТЕЛЯ</t>
  </si>
  <si>
    <t>918202044 1</t>
  </si>
  <si>
    <t>Петля ЕН-6А-5G5-38 (хром)</t>
  </si>
  <si>
    <t>Фильтр грубой очистки топлива PL 270 MHRU (5340.1105075)</t>
  </si>
  <si>
    <t>Фильтроэлемент D310C10A</t>
  </si>
  <si>
    <t>815091192 1</t>
  </si>
  <si>
    <t>6193394M1 КОМПЛЕКТ УПОРА ДИСКОВ</t>
  </si>
  <si>
    <t>ФИЛЬТР МАСЛЯНЫЙ W712/65</t>
  </si>
  <si>
    <t>ГОРЛОВИНА ЗАЛИВНАЯ ТМ178G150</t>
  </si>
  <si>
    <t>815091198 1</t>
  </si>
  <si>
    <t>6193400M91 КОМПЛЕКТ УПОРА ДИСКОВ</t>
  </si>
  <si>
    <t>913531443 1</t>
  </si>
  <si>
    <t>Датчик засоренности воздушного фильтра Donaldson X770316[913531443 1]</t>
  </si>
  <si>
    <t>913531452 1</t>
  </si>
  <si>
    <t>Датчик давления электронный X770301</t>
  </si>
  <si>
    <t>921000116 1</t>
  </si>
  <si>
    <t>ДАТЧИК ТЕМПЕРАТУРЫ ТС 54.0000.01</t>
  </si>
  <si>
    <t>815000051 4</t>
  </si>
  <si>
    <t>6102371M3-UK КРОНШТЕЙН</t>
  </si>
  <si>
    <t>815030065 4</t>
  </si>
  <si>
    <t>3522693M2-UK ПАЛЕЦ КРЕПЛЕНИЯ РУКОЯТИ К СТРЕЛЕ И ЦИЛИНДРУ</t>
  </si>
  <si>
    <t>Подшипник 1212 ГОСТ 28428-90</t>
  </si>
  <si>
    <t>931142046 1</t>
  </si>
  <si>
    <t>815080013 3</t>
  </si>
  <si>
    <t>1H0030  ШЛАНГ</t>
  </si>
  <si>
    <t>815030045 1</t>
  </si>
  <si>
    <t>10X1781 КОМПЛЕКТ СТЯЖЕК</t>
  </si>
  <si>
    <t>ПРУЖИНА РТ12.51.00.349 сталь Б-2 гост 9389-75</t>
  </si>
  <si>
    <t>931142053 1</t>
  </si>
  <si>
    <t>Фильтр масляный DIFA 5101/1</t>
  </si>
  <si>
    <t>815001008 1</t>
  </si>
  <si>
    <t>1TJ0194M1  КОВРИК ПОЛА ПЕРЕДНИЙ</t>
  </si>
  <si>
    <t>815091068 1</t>
  </si>
  <si>
    <t>10X1782 БУКСА</t>
  </si>
  <si>
    <t>101521611 1</t>
  </si>
  <si>
    <t>Клапан электромагнитный КЭМ 16-10(24В)[101521611 1]</t>
  </si>
  <si>
    <t>Штекер DEUTSCH DT06-2S-EP04</t>
  </si>
  <si>
    <t>Элемент ВФ В4301М</t>
  </si>
  <si>
    <t>ПЕРЕКЛЮЧАТЕЛЬ HELLA 6RH 007 832-411 КЛАВИШНЫЙ</t>
  </si>
  <si>
    <t>КОЛОНКИ АВТОМОБИЛЬНЫЕ JBL STAGE 402</t>
  </si>
  <si>
    <t>ВЫКЛЮЧАТЕЛЬ КОНЦЕВОЙ 6ZF 003 549-021 (10013110/140219/0006357/55)</t>
  </si>
  <si>
    <t>ЗЕРКАЛО ЗАДНЕГО ВИДА САКД-458.201.001-02 (5305-8201020"КАМАЗ") с подогревом</t>
  </si>
  <si>
    <t>913516020 1</t>
  </si>
  <si>
    <t>ФИЛЬТР МАГИСТРАЛЬНЫЙ 100-3511310[913516020 1]</t>
  </si>
  <si>
    <t>TL150.41.21.003-01 КРЫШКА</t>
  </si>
  <si>
    <t>Элемент фильтрующий ЭФВ 725.1109560-10-01 ТУ 4591.058.00232058-2002</t>
  </si>
  <si>
    <t>РЕМЕНЬ DC3000-292D-1</t>
  </si>
  <si>
    <t>924872320 1</t>
  </si>
  <si>
    <t>8JD 743 136-001 Колодка предохранителя[924872320 1]</t>
  </si>
  <si>
    <t>815091364 1</t>
  </si>
  <si>
    <t>10Х1944 ЭЛЕМЕНТ ФИЛЬТРУЮЩИЙ ВНУТРЕННИЙ</t>
  </si>
  <si>
    <t>100115401 1</t>
  </si>
  <si>
    <t>ФИЛЬТР ВСАС. MSZ  202 B MN B</t>
  </si>
  <si>
    <t>102401026 1</t>
  </si>
  <si>
    <t>Клапан  обратный CA7/2  арт.R932500067[102401026 1]</t>
  </si>
  <si>
    <t>064311395 1</t>
  </si>
  <si>
    <t>Направляющая поршня GRF 155 160 9,7[064311395 1]</t>
  </si>
  <si>
    <t>923810089 1</t>
  </si>
  <si>
    <t>Ремень клиновой 13х950 (Gates Vulcoplus SPA 950)</t>
  </si>
  <si>
    <t>TL155.43.00.011 ШТУЦЕР</t>
  </si>
  <si>
    <t>Фильтр топливный FF42000 VE</t>
  </si>
  <si>
    <t>064311758 1</t>
  </si>
  <si>
    <t>МАНЖЕТА Т621  4318010[064311758 1]</t>
  </si>
  <si>
    <t>ЭЛЕМЕНТ ФВ 721-1109560-10М -30(В4313М и В4313М-01)(СОАО Дифа)</t>
  </si>
  <si>
    <t>Масляный фильтр LS32615</t>
  </si>
  <si>
    <t>815091362 1</t>
  </si>
  <si>
    <t>10Х0327 ФИЛЬТР МАСЛА ДВИГАТЕЛЯ</t>
  </si>
  <si>
    <t>Указатель уровня LT2TP-M12-CM</t>
  </si>
  <si>
    <t>ЭЛЕМЕНТ К ВОЗДУШ.ФИЛЬТРУ 740.1109560-02</t>
  </si>
  <si>
    <t>931142031 1</t>
  </si>
  <si>
    <t>Фильтр масляный 01183575 (01, 10130090/250216/0006839, Босния и Герцеговина)</t>
  </si>
  <si>
    <t>064311706 1</t>
  </si>
  <si>
    <t>ГРЯЗЕСЪЕМНИК Т38/6619000[064311706 1]</t>
  </si>
  <si>
    <t>100115462 1</t>
  </si>
  <si>
    <t>Фильтроэлемент UFI 20200707 D828.334.01</t>
  </si>
  <si>
    <t>931100719 1</t>
  </si>
  <si>
    <t>Съемник фильтра LS 7/4</t>
  </si>
  <si>
    <t>064311394 1</t>
  </si>
  <si>
    <t>Направляющая штока GRF 110 115 9,7[064311394 1]</t>
  </si>
  <si>
    <t>ПОДШИПНИК 120 (6020) ГОСТ 8338-75</t>
  </si>
  <si>
    <t>Фильтр топливный FS1280 VE</t>
  </si>
  <si>
    <t>901415065 1</t>
  </si>
  <si>
    <t>Ремень клиновой 13х870 (Gates Vulcoplus SPA 857)</t>
  </si>
  <si>
    <t>НАКЛАДКА ДВЕРИ TL150.51.70.009</t>
  </si>
  <si>
    <t>НАКЛАДКА ДВЕРИ TL150.51.70.009-01</t>
  </si>
  <si>
    <t>ПЕРЕКЛЮЧАТЕЛЬ HELLA 6GM 007 832-241 КЛАВИШНЫЙ</t>
  </si>
  <si>
    <t>ПЕРЕКЛЮЧАТЕЛЬ HELLA 7832-02 GEH 007 832-027 КЛАВИШ-НЫЙ</t>
  </si>
  <si>
    <t>100115039 1</t>
  </si>
  <si>
    <t>Фильтроэлемент ПЗМИ-В-75(осн)</t>
  </si>
  <si>
    <t>АМОРТИЗАТОР RT51.00.00.026</t>
  </si>
  <si>
    <t>ПОДШИПНИК ШС30 ШАРНИРНЫЙ   ГОСТ 3635-78</t>
  </si>
  <si>
    <t>ВТУЛКА РА-150.25.00.006</t>
  </si>
  <si>
    <t>931142037 1</t>
  </si>
  <si>
    <t>Фильтр топливный LPHY931063</t>
  </si>
  <si>
    <t>931100516 1</t>
  </si>
  <si>
    <t>TL150.51.10.221 КОРПУС ВОЗДУШНОГО ФИЛЬТРА</t>
  </si>
  <si>
    <t>Датчик давления 11.3829010 ТУ 37.003.387-78</t>
  </si>
  <si>
    <t>815065009 1</t>
  </si>
  <si>
    <t>6108843M1  ЗВУКОВОЙ СИГНАЛ В СБОРЕ</t>
  </si>
  <si>
    <t>МАНЖЕТА 1.2-105Х130-1(RST105X130X10-NBR)ERIKS ГОСТ 8752-79</t>
  </si>
  <si>
    <t>ПРОКЛАДКА ДЗ-98Б.43.00.136</t>
  </si>
  <si>
    <t>ТЛ165.25.11.006 Втулка</t>
  </si>
  <si>
    <t>931142032 1</t>
  </si>
  <si>
    <t>Фильтр топливный тонкой очистки Deutz 01180597 (аналог 0118 2550)</t>
  </si>
  <si>
    <t>ПОДШИПНИК 12308К2 ГОСТ 8328-75</t>
  </si>
  <si>
    <t>825103302006 01</t>
  </si>
  <si>
    <t>Ось 3501625М1[825103302006 01]</t>
  </si>
  <si>
    <t>Топливный фильтр FK28785</t>
  </si>
  <si>
    <t>ФИЛЬТР NF6004C</t>
  </si>
  <si>
    <t>Пробка топливного бака полуоборотная 65115-1103010</t>
  </si>
  <si>
    <t>TL150.21.02.021 КРОНШТЕЙН</t>
  </si>
  <si>
    <t>ОПОРА ШАРОВАЯ Д492А-0501-09</t>
  </si>
  <si>
    <t>921000110 1</t>
  </si>
  <si>
    <t>Датчик ТМ111-10[921000110 1]</t>
  </si>
  <si>
    <t>815091363 1</t>
  </si>
  <si>
    <t>10Х0332 ФИЛЬТР ТОПЛИВНЫЙ ПЕРВИЧНЫЙ</t>
  </si>
  <si>
    <t>ПРОКЛАДКА ДЗ-98Б.43.00.137</t>
  </si>
  <si>
    <t>100115040 1</t>
  </si>
  <si>
    <t>Фильтроэлемент ПЗМИ-В-75-01 (эл. без)</t>
  </si>
  <si>
    <t>931100288 1</t>
  </si>
  <si>
    <t>Фильтроэлемент воздушный предохранительный ДТ-75М-1109560-1</t>
  </si>
  <si>
    <t>815080030 1</t>
  </si>
  <si>
    <t>1H0247 Переходник фильтра гидравлического[815080030 1]</t>
  </si>
  <si>
    <t>ВТУЛКА ПА-155.25.00.005</t>
  </si>
  <si>
    <t>048.08.00.004 Гайка</t>
  </si>
  <si>
    <t>ВТУЛКА ПА-155.25.00.006</t>
  </si>
  <si>
    <t>Элемент фильтрующий очистки масла Р 636-1-19-1012040 ТУ 4752.010-0023058-96</t>
  </si>
  <si>
    <t>Подшипник 180104</t>
  </si>
  <si>
    <t>Ремень зубчатый 1-11х10-1250*5813[066140001 1]</t>
  </si>
  <si>
    <t>МАНЖЕТА АРМИР.1.2-70Х95     ГОСТ 8752/ОСТ 38.05146</t>
  </si>
  <si>
    <t>815020044 1</t>
  </si>
  <si>
    <t>ГАЙКА 5/8" UNF  353427X1</t>
  </si>
  <si>
    <t>02070000273</t>
  </si>
  <si>
    <t>02100000164</t>
  </si>
  <si>
    <t>02100000669</t>
  </si>
  <si>
    <t>Датчик уровня охлаждающей жидкости Bedia CLS 40 №320459 (М14х1,5)</t>
  </si>
  <si>
    <t>26950031712</t>
  </si>
  <si>
    <t>26950001432</t>
  </si>
  <si>
    <t>26950035500</t>
  </si>
  <si>
    <t>26950012899</t>
  </si>
  <si>
    <t>26950011266</t>
  </si>
  <si>
    <t>26950012947</t>
  </si>
  <si>
    <t>000102543345 01</t>
  </si>
  <si>
    <t>000931100799 01</t>
  </si>
  <si>
    <t>000931100792 01</t>
  </si>
  <si>
    <t>000913531440 01</t>
  </si>
  <si>
    <t>000102401090 01</t>
  </si>
  <si>
    <t>000102401089 01</t>
  </si>
  <si>
    <t>9.11.12.00.022</t>
  </si>
  <si>
    <t>Терминал OMNICOMM OPTIM 3.0 ТУ 29.32.30.160-024-03066711-2018</t>
  </si>
  <si>
    <t>730.27.00.00.002</t>
  </si>
  <si>
    <t>____ ______________ 2025 г.</t>
  </si>
  <si>
    <t>38833124</t>
  </si>
  <si>
    <t>35711802</t>
  </si>
  <si>
    <t>0.804.1090П</t>
  </si>
  <si>
    <t>00000034004</t>
  </si>
  <si>
    <t>000100024303 01</t>
  </si>
  <si>
    <t>000107063875 01</t>
  </si>
  <si>
    <t>000230710010 10</t>
  </si>
  <si>
    <t>02100000154</t>
  </si>
  <si>
    <t>02100000750</t>
  </si>
  <si>
    <t>026950003048</t>
  </si>
  <si>
    <t>05.09.02.00.003</t>
  </si>
  <si>
    <t>064180016 1</t>
  </si>
  <si>
    <t>102337150 1</t>
  </si>
  <si>
    <t>118175.V</t>
  </si>
  <si>
    <t>15920000041</t>
  </si>
  <si>
    <t>170.11.00.00.001</t>
  </si>
  <si>
    <t>171.01.01.00.011</t>
  </si>
  <si>
    <t>171.01.01.00.012</t>
  </si>
  <si>
    <t>171.01.01.00.013-01</t>
  </si>
  <si>
    <t>171.01.14.00.005</t>
  </si>
  <si>
    <t>171.25.00.00.003</t>
  </si>
  <si>
    <t>171.25.01.00.000</t>
  </si>
  <si>
    <t>172.00.00.00.004</t>
  </si>
  <si>
    <t>172.29.00.00.000</t>
  </si>
  <si>
    <t>172.35.02.00.000</t>
  </si>
  <si>
    <t>200.05.08.01.007П</t>
  </si>
  <si>
    <t>21.00.001-1</t>
  </si>
  <si>
    <t>2100000186</t>
  </si>
  <si>
    <t>2100000266</t>
  </si>
  <si>
    <t>2100000270</t>
  </si>
  <si>
    <t>2100000274</t>
  </si>
  <si>
    <t>2100000323</t>
  </si>
  <si>
    <t>2100000344</t>
  </si>
  <si>
    <t>2100000523</t>
  </si>
  <si>
    <t>2100000547</t>
  </si>
  <si>
    <t>2100000670</t>
  </si>
  <si>
    <t>2100000680</t>
  </si>
  <si>
    <t>2100000754</t>
  </si>
  <si>
    <t>2130000414</t>
  </si>
  <si>
    <t>225.07.04.00.002</t>
  </si>
  <si>
    <t>225.07.12.01.302П</t>
  </si>
  <si>
    <t>240.01.00.00.003П</t>
  </si>
  <si>
    <t>250.01.10.01.601П</t>
  </si>
  <si>
    <t>250.25.17.02.114П</t>
  </si>
  <si>
    <t>250192264 1</t>
  </si>
  <si>
    <t>26950001032</t>
  </si>
  <si>
    <t>26950002477</t>
  </si>
  <si>
    <t>26950004865</t>
  </si>
  <si>
    <t>26950005938</t>
  </si>
  <si>
    <t>26950006459</t>
  </si>
  <si>
    <t>26950007656</t>
  </si>
  <si>
    <t>26950008399</t>
  </si>
  <si>
    <t>26950008925</t>
  </si>
  <si>
    <t>26950012086</t>
  </si>
  <si>
    <t>26950012279</t>
  </si>
  <si>
    <t>26950012281</t>
  </si>
  <si>
    <t>26950012901</t>
  </si>
  <si>
    <t>26950013326</t>
  </si>
  <si>
    <t>26950013737</t>
  </si>
  <si>
    <t>26950014421</t>
  </si>
  <si>
    <t>26950015008</t>
  </si>
  <si>
    <t>26950015433</t>
  </si>
  <si>
    <t>26950015434</t>
  </si>
  <si>
    <t>26950015437</t>
  </si>
  <si>
    <t>26950015438</t>
  </si>
  <si>
    <t>26950015443</t>
  </si>
  <si>
    <t>26950015447</t>
  </si>
  <si>
    <t>26950015606</t>
  </si>
  <si>
    <t>26950015778</t>
  </si>
  <si>
    <t>26950016579</t>
  </si>
  <si>
    <t>26950016587</t>
  </si>
  <si>
    <t>26950017615</t>
  </si>
  <si>
    <t>26950018091</t>
  </si>
  <si>
    <t>26950018100</t>
  </si>
  <si>
    <t>26950018119</t>
  </si>
  <si>
    <t>26950018159</t>
  </si>
  <si>
    <t>26950018802</t>
  </si>
  <si>
    <t>26950018866</t>
  </si>
  <si>
    <t>26950018868</t>
  </si>
  <si>
    <t>26950018869</t>
  </si>
  <si>
    <t>26950018870</t>
  </si>
  <si>
    <t>26950019027</t>
  </si>
  <si>
    <t>26950019542</t>
  </si>
  <si>
    <t>26950020249</t>
  </si>
  <si>
    <t>26950020451</t>
  </si>
  <si>
    <t>26950020733</t>
  </si>
  <si>
    <t>26950021059</t>
  </si>
  <si>
    <t>26950021151</t>
  </si>
  <si>
    <t>26950021262</t>
  </si>
  <si>
    <t>26950021358</t>
  </si>
  <si>
    <t>26950021502</t>
  </si>
  <si>
    <t>26950021601</t>
  </si>
  <si>
    <t>26950021794</t>
  </si>
  <si>
    <t>26950023231</t>
  </si>
  <si>
    <t>26950023387</t>
  </si>
  <si>
    <t>26950024265</t>
  </si>
  <si>
    <t>26950024512</t>
  </si>
  <si>
    <t>26950024514</t>
  </si>
  <si>
    <t>26950024516</t>
  </si>
  <si>
    <t>26950024835</t>
  </si>
  <si>
    <t>26950024917</t>
  </si>
  <si>
    <t>26950024920</t>
  </si>
  <si>
    <t>26950024921</t>
  </si>
  <si>
    <t>26950024922</t>
  </si>
  <si>
    <t>26950024923</t>
  </si>
  <si>
    <t>26950024931</t>
  </si>
  <si>
    <t>26950024937</t>
  </si>
  <si>
    <t>26950024938</t>
  </si>
  <si>
    <t>26950024939</t>
  </si>
  <si>
    <t>26950024950</t>
  </si>
  <si>
    <t>26950025067</t>
  </si>
  <si>
    <t>26950025190</t>
  </si>
  <si>
    <t>26950025287</t>
  </si>
  <si>
    <t>26950025509</t>
  </si>
  <si>
    <t>26950025686</t>
  </si>
  <si>
    <t>26950025787</t>
  </si>
  <si>
    <t>26950025790</t>
  </si>
  <si>
    <t>26950026001</t>
  </si>
  <si>
    <t>26950026347</t>
  </si>
  <si>
    <t>26950026418</t>
  </si>
  <si>
    <t>26950026427</t>
  </si>
  <si>
    <t>26950027160</t>
  </si>
  <si>
    <t>26950027263</t>
  </si>
  <si>
    <t>26950027369</t>
  </si>
  <si>
    <t>26950028285</t>
  </si>
  <si>
    <t>26950028424</t>
  </si>
  <si>
    <t>26950028777</t>
  </si>
  <si>
    <t>26950028778</t>
  </si>
  <si>
    <t>26950029314</t>
  </si>
  <si>
    <t>26950029492</t>
  </si>
  <si>
    <t>26950029493</t>
  </si>
  <si>
    <t>26950030163</t>
  </si>
  <si>
    <t>26950030955</t>
  </si>
  <si>
    <t>26950031556</t>
  </si>
  <si>
    <t>26950031627</t>
  </si>
  <si>
    <t>26950031653</t>
  </si>
  <si>
    <t>26950031711</t>
  </si>
  <si>
    <t>26950031842</t>
  </si>
  <si>
    <t>26950032145</t>
  </si>
  <si>
    <t>26950032698</t>
  </si>
  <si>
    <t>26950032822</t>
  </si>
  <si>
    <t>26950033934</t>
  </si>
  <si>
    <t>31370145</t>
  </si>
  <si>
    <t>31420202</t>
  </si>
  <si>
    <t>31420329</t>
  </si>
  <si>
    <t>31440602</t>
  </si>
  <si>
    <t>31460001</t>
  </si>
  <si>
    <t>31460048</t>
  </si>
  <si>
    <t>319180000 1</t>
  </si>
  <si>
    <t>32000319</t>
  </si>
  <si>
    <t>32007000</t>
  </si>
  <si>
    <t>324.00202</t>
  </si>
  <si>
    <t>324.00818</t>
  </si>
  <si>
    <t>32400630</t>
  </si>
  <si>
    <t>32400701</t>
  </si>
  <si>
    <t>32400784</t>
  </si>
  <si>
    <t>32400824</t>
  </si>
  <si>
    <t>32401122</t>
  </si>
  <si>
    <t>33004316</t>
  </si>
  <si>
    <t>34323180</t>
  </si>
  <si>
    <t>35050024</t>
  </si>
  <si>
    <t>35725001</t>
  </si>
  <si>
    <t>35725004</t>
  </si>
  <si>
    <t>38453489</t>
  </si>
  <si>
    <t>57404402</t>
  </si>
  <si>
    <t>57404403</t>
  </si>
  <si>
    <t>6РК-1017/1016/1015</t>
  </si>
  <si>
    <t>724.35.02.00.008П</t>
  </si>
  <si>
    <t>730.27.00.00.003</t>
  </si>
  <si>
    <t>75.06.00.00.007</t>
  </si>
  <si>
    <t>75.06.00.00.008</t>
  </si>
  <si>
    <t>75.12.00.00.021</t>
  </si>
  <si>
    <t>751.47.00.00.001-00</t>
  </si>
  <si>
    <t>751.47.00.00.001-01</t>
  </si>
  <si>
    <t>760.41.00.00.001</t>
  </si>
  <si>
    <t>770.47.00.00.001-00</t>
  </si>
  <si>
    <t>78050116</t>
  </si>
  <si>
    <t>80.00.00.00.012</t>
  </si>
  <si>
    <t>80.00.00.00.013</t>
  </si>
  <si>
    <t>89.04.00.00.017</t>
  </si>
  <si>
    <t>89.04.00.00.018</t>
  </si>
  <si>
    <t>9.01.07.00.040</t>
  </si>
  <si>
    <t>9.01.07.00.049</t>
  </si>
  <si>
    <t>9.01.12.00.006</t>
  </si>
  <si>
    <t>9.01.12.00.024</t>
  </si>
  <si>
    <t>9.01.15.00.026 не исп</t>
  </si>
  <si>
    <t>9.01.24.00.031</t>
  </si>
  <si>
    <t>9.03.02.00.008</t>
  </si>
  <si>
    <t>9.03.02.00.010</t>
  </si>
  <si>
    <t>9.03.02.00.013</t>
  </si>
  <si>
    <t>9.03.02.00.015</t>
  </si>
  <si>
    <t>9.03.02.00.020</t>
  </si>
  <si>
    <t>9.03.02.00.021</t>
  </si>
  <si>
    <t>9.03.04.00.036</t>
  </si>
  <si>
    <t>9.03.04.00.038</t>
  </si>
  <si>
    <t>9.03.04.00.043</t>
  </si>
  <si>
    <t>9.03.08.01.030</t>
  </si>
  <si>
    <t>9.03.08.01.031</t>
  </si>
  <si>
    <t>9.03.08.01.036</t>
  </si>
  <si>
    <t>9.03.08.01.038</t>
  </si>
  <si>
    <t>9.03.08.01.039</t>
  </si>
  <si>
    <t>9.03.11.00.010</t>
  </si>
  <si>
    <t>9.03.11.00.018</t>
  </si>
  <si>
    <t>9.03.11.00.036</t>
  </si>
  <si>
    <t>9.03.11.00.041</t>
  </si>
  <si>
    <t>9.03.11.00.048</t>
  </si>
  <si>
    <t>9.03.16.00.047</t>
  </si>
  <si>
    <t>9.03.16.00.076</t>
  </si>
  <si>
    <t>9.03.20.00.015</t>
  </si>
  <si>
    <t>9.03.23.01.001</t>
  </si>
  <si>
    <t>9.03.23.01.019</t>
  </si>
  <si>
    <t>9.03.23.01.028</t>
  </si>
  <si>
    <t>9.03.23.01.032</t>
  </si>
  <si>
    <t>9.03.23.01.034</t>
  </si>
  <si>
    <t>9.03.23.01.050</t>
  </si>
  <si>
    <t>9.03.23.02.023</t>
  </si>
  <si>
    <t>9.03.23.02.024</t>
  </si>
  <si>
    <t>9.03.23.02.027</t>
  </si>
  <si>
    <t>9.03.23.02.035</t>
  </si>
  <si>
    <t>9.03.23.02.036</t>
  </si>
  <si>
    <t>9.04.02.00.020</t>
  </si>
  <si>
    <t>9.04.02.00.021</t>
  </si>
  <si>
    <t>9.04.02.00.037</t>
  </si>
  <si>
    <t>9.04.04.00.052</t>
  </si>
  <si>
    <t>9.04.08.00.007</t>
  </si>
  <si>
    <t>9.04.11.00.005</t>
  </si>
  <si>
    <t>9.07.07.00.026</t>
  </si>
  <si>
    <t>9.07.10.00.038</t>
  </si>
  <si>
    <t>9.07.10.00.050</t>
  </si>
  <si>
    <t>9.07.10.00.076</t>
  </si>
  <si>
    <t>9.07.10.00.142</t>
  </si>
  <si>
    <t>9.07.10.00.188</t>
  </si>
  <si>
    <t>9.10.03.00.006</t>
  </si>
  <si>
    <t>9.10.04.00.042</t>
  </si>
  <si>
    <t>9.10.08.00.017</t>
  </si>
  <si>
    <t>9.10.08.00.023</t>
  </si>
  <si>
    <t>9.10.08.00.035</t>
  </si>
  <si>
    <t>9.10.08.00.051</t>
  </si>
  <si>
    <t>9.10.08.00.052</t>
  </si>
  <si>
    <t>9.10.08.00.053</t>
  </si>
  <si>
    <t>9.10.17.00.011</t>
  </si>
  <si>
    <t>9.10.22.00.006</t>
  </si>
  <si>
    <t>9.10.22.00.007</t>
  </si>
  <si>
    <t>9.10.24.00.026</t>
  </si>
  <si>
    <t>9.10.24.00.028</t>
  </si>
  <si>
    <t>9.10.29.00.004</t>
  </si>
  <si>
    <t>9.10.29.00.017</t>
  </si>
  <si>
    <t>9.10.29.00.022</t>
  </si>
  <si>
    <t>9.10.40.00.006</t>
  </si>
  <si>
    <t>9.10.40.00.025</t>
  </si>
  <si>
    <t>9.10.59.00.011</t>
  </si>
  <si>
    <t>9.10.63.00.001</t>
  </si>
  <si>
    <t>9.10.63.00.004</t>
  </si>
  <si>
    <t>9.10.63.00.009</t>
  </si>
  <si>
    <t>9.11.02.00.027</t>
  </si>
  <si>
    <t>9.11.02.00.028</t>
  </si>
  <si>
    <t>9.11.03.00.021</t>
  </si>
  <si>
    <t>9.11.03.00.022</t>
  </si>
  <si>
    <t>9.11.04.00.017</t>
  </si>
  <si>
    <t>9.11.05.00.044</t>
  </si>
  <si>
    <t>9.11.07.00.008</t>
  </si>
  <si>
    <t>9.11.08.00.106</t>
  </si>
  <si>
    <t>9.11.11.00.001</t>
  </si>
  <si>
    <t>9.11.11.00.002</t>
  </si>
  <si>
    <t>9.11.11.00.003</t>
  </si>
  <si>
    <t>9.11.11.00.005</t>
  </si>
  <si>
    <t>9.11.11.00.006</t>
  </si>
  <si>
    <t>9.11.11.00.009</t>
  </si>
  <si>
    <t>9.11.11.00.028</t>
  </si>
  <si>
    <t>9.11.11.00.029</t>
  </si>
  <si>
    <t>9.11.11.00.030</t>
  </si>
  <si>
    <t>9.11.11.00.031</t>
  </si>
  <si>
    <t>9.11.11.00.032</t>
  </si>
  <si>
    <t>9.11.11.00.033</t>
  </si>
  <si>
    <t>9.11.11.00.034</t>
  </si>
  <si>
    <t>9.11.11.00.035</t>
  </si>
  <si>
    <t>9.11.11.00.036</t>
  </si>
  <si>
    <t>9.11.11.00.037</t>
  </si>
  <si>
    <t>9.11.11.00.038</t>
  </si>
  <si>
    <t>9.11.11.00.039</t>
  </si>
  <si>
    <t>9.11.11.00.040</t>
  </si>
  <si>
    <t>9.11.11.00.041</t>
  </si>
  <si>
    <t>9.11.11.00.048</t>
  </si>
  <si>
    <t>9.11.11.00.054</t>
  </si>
  <si>
    <t>9.11.11.00.055</t>
  </si>
  <si>
    <t>9.11.11.00.060</t>
  </si>
  <si>
    <t>9.11.11.00.063</t>
  </si>
  <si>
    <t>9.11.11.00.070</t>
  </si>
  <si>
    <t>9.11.11.00.071</t>
  </si>
  <si>
    <t>9.11.11.00.072</t>
  </si>
  <si>
    <t>9.16.01.00.024</t>
  </si>
  <si>
    <t>9.16.01.00.025</t>
  </si>
  <si>
    <t>9.16.07.13.001</t>
  </si>
  <si>
    <t>9.17.01.00.439</t>
  </si>
  <si>
    <t>9.50.03.00.012</t>
  </si>
  <si>
    <t>9.50.03.00.013</t>
  </si>
  <si>
    <t>9.50.03.00.026</t>
  </si>
  <si>
    <t>918102338 1</t>
  </si>
  <si>
    <t>921000845 1</t>
  </si>
  <si>
    <t>923200369 1</t>
  </si>
  <si>
    <t>924872311 7</t>
  </si>
  <si>
    <t>931100360 1</t>
  </si>
  <si>
    <t>931142035 1</t>
  </si>
  <si>
    <t>95986003</t>
  </si>
  <si>
    <t>991000145 1</t>
  </si>
  <si>
    <t>991000148 1</t>
  </si>
  <si>
    <t>991000188 1</t>
  </si>
  <si>
    <t>991000189 1</t>
  </si>
  <si>
    <t>991000194 1</t>
  </si>
  <si>
    <t>991000195 1</t>
  </si>
  <si>
    <t>991000196 1</t>
  </si>
  <si>
    <t>991000208 1</t>
  </si>
  <si>
    <t>991000209 1</t>
  </si>
  <si>
    <t>9990000001013</t>
  </si>
  <si>
    <t>9990000010314</t>
  </si>
  <si>
    <t>999900175</t>
  </si>
  <si>
    <t>999900176</t>
  </si>
  <si>
    <t>CSF510 MN0</t>
  </si>
  <si>
    <t>UMG02100000588</t>
  </si>
  <si>
    <t>UMG26950016721</t>
  </si>
  <si>
    <t>UMG26950017260</t>
  </si>
  <si>
    <t>UMG26950017526</t>
  </si>
  <si>
    <t>UMG26950017546</t>
  </si>
  <si>
    <t>UMG26950017584</t>
  </si>
  <si>
    <t>UMG26950017591</t>
  </si>
  <si>
    <t>UMG26950017592</t>
  </si>
  <si>
    <t>UMG26950017593</t>
  </si>
  <si>
    <t>UMG26950017594</t>
  </si>
  <si>
    <t>UMG26950017595</t>
  </si>
  <si>
    <t>UMG26950017596</t>
  </si>
  <si>
    <t>UMG26950017597</t>
  </si>
  <si>
    <t>UMG26950017598</t>
  </si>
  <si>
    <t>UMG26950017612</t>
  </si>
  <si>
    <t>UMG26950017805</t>
  </si>
  <si>
    <t>UMG26950018013</t>
  </si>
  <si>
    <t>UMG26950018415</t>
  </si>
  <si>
    <t>UMG26950018615</t>
  </si>
  <si>
    <t>UMG26950020093</t>
  </si>
  <si>
    <t>UMG26950024810</t>
  </si>
  <si>
    <t>UMG26950029913</t>
  </si>
  <si>
    <t>UMG26950029914</t>
  </si>
  <si>
    <t>UMG26950031344</t>
  </si>
  <si>
    <t>UMG26950031349</t>
  </si>
  <si>
    <t>UMG26950031932</t>
  </si>
  <si>
    <t>Д394-0402064</t>
  </si>
  <si>
    <t>ДЗ-98А.61.00.116</t>
  </si>
  <si>
    <t>К.035.152.1110</t>
  </si>
  <si>
    <t>КУ.51.10.009-02П</t>
  </si>
  <si>
    <t>УП-00132276</t>
  </si>
  <si>
    <t>УП-00146015</t>
  </si>
  <si>
    <t>УП-00147493</t>
  </si>
  <si>
    <t>УП-00166644</t>
  </si>
  <si>
    <t>УП-00170864</t>
  </si>
  <si>
    <t>УП-00170865</t>
  </si>
  <si>
    <t>ФР8150</t>
  </si>
  <si>
    <t>ЭМ000000998</t>
  </si>
  <si>
    <t>Эм000000999</t>
  </si>
  <si>
    <t>ЭМ000001456</t>
  </si>
  <si>
    <t>ЭМ000012081</t>
  </si>
  <si>
    <t>Ось № КД 0.804.1090П</t>
  </si>
  <si>
    <t>Подшипник 180605 ГОСТ 520-2011</t>
  </si>
  <si>
    <t>Гидрораспределитель[000230710010 10]</t>
  </si>
  <si>
    <t>Гидрораспределитель 1РХ.6.Т.573.УХЛ</t>
  </si>
  <si>
    <t>Электронная панель отображения информации ЭПП-4Э-04-12 В 02100000750</t>
  </si>
  <si>
    <t>Электронная панель отображения информации ЭПП-4ЭМ-03-12 В 26950003048</t>
  </si>
  <si>
    <t>Термолента TITANIUM DEI 010127 (50 ммх15 м, t до 1000° С)</t>
  </si>
  <si>
    <t>Гофра Dinex 94057 (об.договор. 94502) D=62мм. L=250мм</t>
  </si>
  <si>
    <t>Насос подъема кабины и зап.колеса 4310-5004010-01 ТУ4531-023-05748393-2004 (с увеличенным бачком и к</t>
  </si>
  <si>
    <t>Реле 118175.V</t>
  </si>
  <si>
    <t>Инструмент HT-N5684R для обжима коннектора 15920000041</t>
  </si>
  <si>
    <t>Стекло № КД 170.11.00.00.001</t>
  </si>
  <si>
    <t>Стойка № КД 171.01.01.00.011</t>
  </si>
  <si>
    <t>Стойка № КД 171.01.01.00.012</t>
  </si>
  <si>
    <t>Стойка № КД 171.01.01.00.013-01</t>
  </si>
  <si>
    <t>Крышка № КД 171.01.14.00.005</t>
  </si>
  <si>
    <t>Кожух 171.25.00.00.003</t>
  </si>
  <si>
    <t>Кожух передний № КД 171.25.01.00.000</t>
  </si>
  <si>
    <t>Облицовка передняя левая BRY.0016.00 (172.00.00.00.004)</t>
  </si>
  <si>
    <t>Кожух 172.29.00.00.000</t>
  </si>
  <si>
    <t>Кронштейн номерного знака с фонарем № КД 172.35.02.00.000</t>
  </si>
  <si>
    <t>Винт регулировочный № КД 200.05.08.01.007П</t>
  </si>
  <si>
    <t>Провод РАДЭКС-130.070.000 2100000186</t>
  </si>
  <si>
    <t>Измерительная муфта - Stauf  SMK 15 - G1/4" - PC 2100000266</t>
  </si>
  <si>
    <t>Измерительный шланг Stauff SMS 15/M 1/4-P-OR-400-B 2100000270</t>
  </si>
  <si>
    <t>Канат 1,6-Г-I-С-Н-1770 (170) ГОСТ 3063-80 2100000274</t>
  </si>
  <si>
    <t>Крыльчатка 6и-лопастная ЯМЗ 236, наружный диаметр 520 мм 2100000323</t>
  </si>
  <si>
    <t>Муфта соединительная CENTA - CENTAFLEX Series К CF-K-125-10-64306 2100000344</t>
  </si>
  <si>
    <t>Реле 738.3747-30 2100000523</t>
  </si>
  <si>
    <t>Сигнал 20.3721-01 (УАЗ 31519)  (2 клеммы для подключения - папа 6,3 мм.) 2100000547</t>
  </si>
  <si>
    <t>Блок клапанов ZF 0750.132.150 (12В) 2100000670</t>
  </si>
  <si>
    <t>Блок управления 4TH6NRC70-2X/M01 (арт.R908351424) 2100000680</t>
  </si>
  <si>
    <t>Гофра Dinex 94057 (об.договор. 94502) D=62мм. L=250 мм. 2100000754</t>
  </si>
  <si>
    <t>Пружина ГАЗ клапанная наружная (зав.№ 24-1007020-11) 2130000414</t>
  </si>
  <si>
    <t>Кронштейн № 225.07.04.00.002</t>
  </si>
  <si>
    <t>Цапфа № КД 225.07.12.01.302П</t>
  </si>
  <si>
    <t>Ось № КД 240.01.00.00.003П</t>
  </si>
  <si>
    <t>Ось № КД 250.01.10.01.601П</t>
  </si>
  <si>
    <t>Ось № КД 250.25.17.02.114П</t>
  </si>
  <si>
    <t>262.91.00.020 Гидрораспределитель</t>
  </si>
  <si>
    <t>Фильтр масляный 01174421 26950001032</t>
  </si>
  <si>
    <t>Датчик температуры 01182702 26950002477</t>
  </si>
  <si>
    <t>Насос ручной РМ-70Р (без рукоятки) 26950004865</t>
  </si>
  <si>
    <t>Электронная панель отображения информации ЭПП-4ЭМ-04-24 В 26950005938</t>
  </si>
  <si>
    <t>Горловина заливная TM178G100P3 26950006459</t>
  </si>
  <si>
    <t>Муфта соединительная CENTA - CENTAFLEX Series К CF-K-150-11-65103 26950007656</t>
  </si>
  <si>
    <t>8GH 002 90-133 Автомобильная галогеновая лампа Hella H3 12В-55Вт (PK22s) 26950008399</t>
  </si>
  <si>
    <t>Вал карданный Р41735-4201010 (Белкард) 26950008925</t>
  </si>
  <si>
    <t>Фильтр добавочного воздуха - MANN-FILTER CF 1300 (для E300C) 26950012086</t>
  </si>
  <si>
    <t>Фильтр масляный 01183574 26950012279</t>
  </si>
  <si>
    <t>Фильтр воздушный 04144966 26950012281</t>
  </si>
  <si>
    <t>Дизельный двигатель Deutz 4193518 (Основной фильтр-элемент фильтра воздушного BF06M1015CP) 269500129</t>
  </si>
  <si>
    <t>Фильтр топливный 02113146 26950013326</t>
  </si>
  <si>
    <t>Ремень клиновой 13х870 (Gates Vulcoplus SPA 857 или HI Power A32 1/2) 26950013737</t>
  </si>
  <si>
    <t>Датчик уровня топлива ДТ 7.4-01-780-00 Rezonans (24V, L=780 мм., откалиброванный) 26950014421</t>
  </si>
  <si>
    <t>Электронная панель отображения информации ЭПП-4ЭМ-04-R 24 В 26950015008</t>
  </si>
  <si>
    <t>Жгут проводов РАДЭКС-318.400.000 26950015433</t>
  </si>
  <si>
    <t>Жгут проводов РАДЭКС-318.410.000 26950015434</t>
  </si>
  <si>
    <t>Лампа контрольная 2202.3803 223-59-А (12В, А-повышенная яркость,) ОАО "Освар" 26950015437</t>
  </si>
  <si>
    <t>Лампа контрольная 2202.3803-223-45-А (12В, А-повышенная яркость,) ОАО "Освар" 26950015438</t>
  </si>
  <si>
    <t>Клавишный переключатель 26.3710-24.49-15 (12В/24В, -24 номер исполн. электросхемы,49 номер условного</t>
  </si>
  <si>
    <t>Лампа А12В 1,2W ГОСТ 2023.1-88 (безцокольная) 26950015447</t>
  </si>
  <si>
    <t>Электронасос 1552.3730.000-01 (12V) 26950015606</t>
  </si>
  <si>
    <t>Ремень привода вентилятора двигателя 01180848 Deutz (13х1000) 26950015778</t>
  </si>
  <si>
    <t>Клапан VA/SE 1/4 OC00100004 (арт.R932500609) 26950016579</t>
  </si>
  <si>
    <t>Гидрораспределитель М7-6148-30/7М7-22 (арт. R901355156) 26950016587</t>
  </si>
  <si>
    <t>Подушка двигателя передняя в сборе (заводской номер: 3306-1001020 ГАЗ-3310 дв.ММЗ,ГАЗ-3302 дв.ГАЗ-56</t>
  </si>
  <si>
    <t>Комплект системы централизованной смазки E280W.1.001 Lincoln для E280WH  с трубопроводами KF300, 15</t>
  </si>
  <si>
    <t>Светодиодная балка AURORA ALO-40PE 400W 26950018100</t>
  </si>
  <si>
    <t>Фильтр топливный Fil Filter RACOR - R120T-H-B1 26950018119</t>
  </si>
  <si>
    <t>Фильтр масляный Deutz 0118 3575 26950018159</t>
  </si>
  <si>
    <t>Фильтр-отстойник 05118158 (для двигателя BF06M1015CP) 26950018802</t>
  </si>
  <si>
    <t>Воздушный фильтр (наружный) - Deutz 1182303 26950018866</t>
  </si>
  <si>
    <t>Ремень Deuts 01182498 26950018868</t>
  </si>
  <si>
    <t>Ремень Deutz 01183403 26950018869</t>
  </si>
  <si>
    <t>Ремень Deuts 01179088 26950018870</t>
  </si>
  <si>
    <t>8GH 002 90-251 Автомобильная галогеновая лампа Hella H3 12В-70Вт (PK22s) 26950019027</t>
  </si>
  <si>
    <t>Жгут проводов РАДЭКС-210.700.000 26950019542</t>
  </si>
  <si>
    <t>Фильтроэлемент D310C10A 26950020249</t>
  </si>
  <si>
    <t>Балонный аккумулятор Blak 4-350-16,8-С-1-G-520-C-X-5 (арт.R901450110) (не заправленный) 26950020451</t>
  </si>
  <si>
    <t>Провод РАДЭКС-130.090.020 26950020733</t>
  </si>
  <si>
    <t>Воздушный фильтр в сборе Donaldson B130058 26950021059</t>
  </si>
  <si>
    <t>8GP 003 594-141 Автомобильная лампа Hella W3W 12В-3Вт (W2.1x9.5d) 26950021151</t>
  </si>
  <si>
    <t>Провод РАДЭКС-30.180.020 26950021262</t>
  </si>
  <si>
    <t>Фильтр сливной RSC320FV1FXXXXSM 26950021358</t>
  </si>
  <si>
    <t>Ремень генератора 01179474 26950021502</t>
  </si>
  <si>
    <t>Провод РАДЭКС-130.110.030 26950021601</t>
  </si>
  <si>
    <t>Датчик давления PR3-160-GS05 (арт.R917008822) 26950021794</t>
  </si>
  <si>
    <t>Муфта соединительная CENTA - CENTAFLEX Series К CF-K-200-11-67001 26950023231</t>
  </si>
  <si>
    <t>Катушка OD0236203POB00-36-K40-20G12 02 (арт.R901394391) 26950023387</t>
  </si>
  <si>
    <t>Датчик уровня охлаждающей жидкости Bedia CLS 40 №320417 (М18х1,5) 26950024265</t>
  </si>
  <si>
    <t>Жгут проводов РАДЭКС-319.010.000 26950024512</t>
  </si>
  <si>
    <t>Жгут проводов РАДЭКС-319.120.000 26950024514</t>
  </si>
  <si>
    <t>Жгут проводов РАДЭКС-319.500.000 26950024516</t>
  </si>
  <si>
    <t>Фильтр масляный LF16015VE или LF3970VE 26950024835</t>
  </si>
  <si>
    <t>Насос A4VG56EP3D1/32L-NZC02F005BP 26950024917</t>
  </si>
  <si>
    <t>Гидромотор A6VM055EP500P000B/65MWV0M4Z620V-0 26950024920</t>
  </si>
  <si>
    <t>Делитель потока RTM 16 S2A-1X/160F2H420F45-V11 (арт.R901220652) 26950024921</t>
  </si>
  <si>
    <t>Промывочный клапан SVL40G/10MV20C3D4H16-0 (арт.R902206055) 26950024922</t>
  </si>
  <si>
    <t>Распределитель седельного типа KSDEU1UB/HN0V (арт.R901083200) 26950024923</t>
  </si>
  <si>
    <t>Клапан "ИЛИ" WVI-R3/8  /FI00303654 (арт.R987132602 / R900203680) 26950024931</t>
  </si>
  <si>
    <t>Датчик давления MH LT13 R900026566 (арт.R901468577) 26950024937</t>
  </si>
  <si>
    <t>Клапан джойстика 2 THEC5 RC-20 (арт.R908352416) 26950024938</t>
  </si>
  <si>
    <t>Клапан, встраиваемый в линию RU 10 VALV.REG.FLUSSO-RU10-3/8G (арт.R932500552) 26950024939</t>
  </si>
  <si>
    <t>Клапан 0M280380573500A-A-VRFC2-VEI-VSAN-LS-VU1 (арт.R930066611) 26950024950</t>
  </si>
  <si>
    <t>Датчик уровня топлива ДУТ Вектор-Та5w-680-L (12/24V, L=680 мм., откалиброванный, в комплекте со жгут</t>
  </si>
  <si>
    <t>Ремкомплект гидроцилиндра ГЦ 170х115х1540 (ГЦ 376.000 заказ №816) (170х115-1540, L0=2200 мм. гидроци</t>
  </si>
  <si>
    <t>Гидроруль LAGU 160/80-15/LD200-140M01-010S (арт.R4311995) 26950025287</t>
  </si>
  <si>
    <t>Дизельный двигатель Deutz BF04M2012 (Project: 02731_1_170925_11410) (ID 77918) 26950025509</t>
  </si>
  <si>
    <t>Муфта соединительная CENTA - CENTAFLEX Series К CF-K-125-10-64801 (SAE 10, spline 40x2x18 DIN 5480,</t>
  </si>
  <si>
    <t>Глушитель Donaldson M065142 26950025787</t>
  </si>
  <si>
    <t>Предочиститель Donaldson H000821 26950025790</t>
  </si>
  <si>
    <t>1GO 996 476-001 (12/24В, Фара рабочего света Module 70 lllgen) 26950026001</t>
  </si>
  <si>
    <t>Сайлентблок Volvo 1330427 26950026347</t>
  </si>
  <si>
    <t>Блок тормозной LT 07 MKA-2X/040/02M SO10  (арт.R900727187) 26950026418</t>
  </si>
  <si>
    <t>Клапан LT 06-A-06-3X/100B40/02M (арт. R900427588)</t>
  </si>
  <si>
    <t>Фильтроэлемент ERF34NFC 26950027160</t>
  </si>
  <si>
    <t>Пуско-зарядное устройство HUMMER POWER H24 арт.HMR24 26950027263</t>
  </si>
  <si>
    <t>64114 Комплект уплотнений и тормозных дисков 26950027369</t>
  </si>
  <si>
    <t>Электронная панель отображения информации ЭПП-4ЭМR-04-12 В 26950028285</t>
  </si>
  <si>
    <t>Фильтр топливный тонкой очистки двигателя  FF5612VF 26950028424</t>
  </si>
  <si>
    <t>1ЕЕ 996 174-251 (12В, левая, ближ. свет, дал. свет, габаритный огонь, указатель поворота) 2695002877</t>
  </si>
  <si>
    <t>1ЕЕ 996 174-261 (12В, правая, ближ. свет, дал. свет, габаритный огонь, указатель поворота) 269500287</t>
  </si>
  <si>
    <t>Клапан L753446AI00000-KS.VS311-1/2G-DZ-P1C1-D (арт. R933002084) 26950029314</t>
  </si>
  <si>
    <t>Блок управления электрический 4 THEC5 E-30/YU 23 5 (арт. R908354499) (правый) 26950029492</t>
  </si>
  <si>
    <t>Блок управления электрический 4 THEC5 E-30/YU 43 5 (арт. R908354500) (левый) 26950029493</t>
  </si>
  <si>
    <t>Гидромотор Motor-Var-Displ H1B060 Art/83073357 26950030163</t>
  </si>
  <si>
    <t>Креномер сигнальный цифровой КСЦ-1 ТКрЭ 7129 000 РЭ 26950030955</t>
  </si>
  <si>
    <t>Светодиодный прожектор VWS050940 ( разъем Deutsch 2-pin) 26950031556</t>
  </si>
  <si>
    <t>Джойстик 20.0111.331 JHM-L4D/PWM-MS/0-3P9-1FPR-1PWM-1K1S/R3P9-4-7 26950031627</t>
  </si>
  <si>
    <t>Светодиодный прожектор CG2-CPM360 (разъем Deutsch 2-pin) 26950031653</t>
  </si>
  <si>
    <t>Воздушный фильтр Х770691 26950031711</t>
  </si>
  <si>
    <t>Дисковые щетки в сборе с мусоросборником и насосом высокого давления (2е дисковые щетки (диаметр 900</t>
  </si>
  <si>
    <t>Фильтр FS121B5T125B 26950032145</t>
  </si>
  <si>
    <t>Редуктор ZMT PP307C43.42</t>
  </si>
  <si>
    <t>Ремень клиновой 13х950 i 975Lp (Gates HI Power A37) 26950032822</t>
  </si>
  <si>
    <t>Фильтроэлемент А121С25 FILTREC</t>
  </si>
  <si>
    <t>31370145 КОНТРОЛЛЕР С П/О RC2-2/21+AFC R902109234</t>
  </si>
  <si>
    <t>ДАТЧИК ТЕМПЕРАТУРЫ TSF RE95180 31420202</t>
  </si>
  <si>
    <t>Блок коммутационный PAG.41.01.010</t>
  </si>
  <si>
    <t>Фара левая CMO25L 31440602</t>
  </si>
  <si>
    <t>ПЕРЕКЛЮЧАТЕЛЬ HELLA 6RH 007 832-741 КЛАВИШНЫЙ 31460001</t>
  </si>
  <si>
    <t>ПЕРЕКЛЮЧАТЕЛЬ HELLA 6GM 007 832-191 КЛАВИШНЫЙ 31460048</t>
  </si>
  <si>
    <t>Жгут проводов РАДЭКС-319.180.000</t>
  </si>
  <si>
    <t>ГЛУШИТЕЛЬ TL150-3202000 32000108</t>
  </si>
  <si>
    <t>МУФТА СОЕДИНИТЕЛЬНАЯ 63621-1109043-03 32000319</t>
  </si>
  <si>
    <t>ЭЛЕМЕНТ ВФ КАМАЗ 740-1109560-02 32007000</t>
  </si>
  <si>
    <t>Гидроцилиндр 208А.45.05.600</t>
  </si>
  <si>
    <t>ЭЛЕМЕНТ ФИЛЬТРУЮЩИЙ ЭФВ 722.1109560</t>
  </si>
  <si>
    <t>ГИДРОРУЛЬ ВZZ5-E500DB+FKBR-3022 (НАСОС-ДОЗАТОР) 32400630</t>
  </si>
  <si>
    <t>ФИЛЬТР FSB 501 MN10F 10 S 32400701</t>
  </si>
  <si>
    <t>ЭЛЕМЕНТ ФИЛЬТРУЮЩИЙ MF400 2P.25 NB</t>
  </si>
  <si>
    <t>ЭЛЕМЕНТ ФИЛЬТРУЮЩИЙ CRE 110 32400824 (погрузчик В-130)</t>
  </si>
  <si>
    <t>TL150.41.21.007 ДЕМФЕР</t>
  </si>
  <si>
    <t>ПОДШИПНИК 316 33004316</t>
  </si>
  <si>
    <t>НАСОС АКСИАЛЬНО-ПОРШНЕВОЙ НЕРЕГУЛ.310.3.56.04 34323180</t>
  </si>
  <si>
    <t>TL150.52.21.100 КАПОТ</t>
  </si>
  <si>
    <t>ВТУЛКА РА-150.25.00.001 35725001</t>
  </si>
  <si>
    <t>ВТУЛКА РА-150.25.00.005 35725004</t>
  </si>
  <si>
    <t>КОЛОНКА РУЛЕВАЯ DZ98M 38453489</t>
  </si>
  <si>
    <t>СТЕКЛО ДВЕРИ TL150.51.00.003 57404402</t>
  </si>
  <si>
    <t>СТЕКЛО ДВЕРИ TL150.51.00.003-1 57404403</t>
  </si>
  <si>
    <t>Бонка № КД 724.35.02.00.008П</t>
  </si>
  <si>
    <t>Кожух № 730.27.00.00.003</t>
  </si>
  <si>
    <t>Подшипник ШС25 ГОСТ 3635-78</t>
  </si>
  <si>
    <t>Подшипник ШС50К ГОСТ 3635-78</t>
  </si>
  <si>
    <t>Подшипник 80104 ГОСТ 520-2011</t>
  </si>
  <si>
    <t>Крыло переднее № КД 751.47.00.00.001-00</t>
  </si>
  <si>
    <t>Крыло переднее № КД 751.47.00.00.001-01</t>
  </si>
  <si>
    <t>Крыло заднее узкое № КД 760.41.00.00.001</t>
  </si>
  <si>
    <t>Крыло переднее № КД 770.47.00.00.001-00</t>
  </si>
  <si>
    <t>МАНЖЕТА АРМИР.1.2-75Х100-1   ГОСТ 8752/ОСТ 38.05146-78 78050107</t>
  </si>
  <si>
    <t>МАНЖЕТА АРМИР.1.2-110Х135-1 ГОСТ 8752-79/ОСТ 38.05146-78 78050116</t>
  </si>
  <si>
    <t>Ремень I-11x10-1090 Lp ГОСТ 5813-2015</t>
  </si>
  <si>
    <t>Ремень I-11x10-1120 Lp ГОСТ 5813-2015</t>
  </si>
  <si>
    <t>Привод стеклоочистителя 5205.972.65.75.0.L-5 ГОСТ 18699-2017</t>
  </si>
  <si>
    <t>Привод стеклоочистителя 5205.752.34.R-050 ГОСТ 18699-2017</t>
  </si>
  <si>
    <t>Шестерня ЧРГС 1803.04.06.002 (входит в состав редуктор моста А-120.62.00.000)</t>
  </si>
  <si>
    <t>Диск ручного тормоза А-120.62.00.003 (входит в комплект редуктора моста А-120.62.00.000)</t>
  </si>
  <si>
    <t>Фильтрующий элемент ZF-Nr .0501.323.154 9.01.12.00.006</t>
  </si>
  <si>
    <t>Электронный блок управления EST 37A 6009 092 698</t>
  </si>
  <si>
    <t>Элемент фильтрующий ЭФОМ 840-1012040-12</t>
  </si>
  <si>
    <t>Фланец переходной 375-4225251</t>
  </si>
  <si>
    <t>Кран шаровый трехлинейный КН3 3/4</t>
  </si>
  <si>
    <t>Кран шаровый VALTEC BT00000012 ((американка) вн-нар. G1/2)</t>
  </si>
  <si>
    <t>Кран с рукояткой-бабочкой В-В VALTEC VT.217 G1/2"</t>
  </si>
  <si>
    <t>Кран трехходовой латунный шаровый муфтовый VALTEC VT.360 1/2”</t>
  </si>
  <si>
    <t>Кран шаровый VALTEC VT.214.N.09</t>
  </si>
  <si>
    <t>Кран шаровый VALTEC VT.227.N.07</t>
  </si>
  <si>
    <t>Клапан обратный А120200.01.00</t>
  </si>
  <si>
    <t>Гидроклапан обратный КО 6/3 Т0,5</t>
  </si>
  <si>
    <t>Гидроклапан тормозной КТ6ТG2КД</t>
  </si>
  <si>
    <t>Комплект уплотнений 402.09.05.00.000 (140х70)</t>
  </si>
  <si>
    <t>Комплект уплотнений 80х32</t>
  </si>
  <si>
    <t>Ремкомплект гидроцилиндра РКО2-50х32-95 (ГЦО2-50х32.00.00.000-95)</t>
  </si>
  <si>
    <t>Ремкомплект гидроцилиндра РКО2-100х63-95 (ГЦО2-100х63.000-95)</t>
  </si>
  <si>
    <t>Ремкомплект гидроцилиндра РК125х70-95 (ГЦО2-125х70х400.000-95)</t>
  </si>
  <si>
    <t>Клапан предохранительный BLOC RB 15F 1,5В (код А21538L)</t>
  </si>
  <si>
    <t>Клапан стояночного тормоза LT 08 MMA-2X/100/02M 9.03.11.00.018</t>
  </si>
  <si>
    <t>Клапан тормозной VB-002-00X-00-N4-504-E000 (В00667Z)</t>
  </si>
  <si>
    <t>Клапан приоритетный SKP160B</t>
  </si>
  <si>
    <t>Клапан тормозной V0410 VBCD 1/2" SE</t>
  </si>
  <si>
    <t>Насос A4VG71EP4D1/32R-NZF02F001BP</t>
  </si>
  <si>
    <t>Насос-дозатор DOC160AD ТУ BY 101379279.004-2010</t>
  </si>
  <si>
    <t>Реле давления K4TCF3V/P1/15U</t>
  </si>
  <si>
    <t>Фильтр 20015 1/2"Ах12мм</t>
  </si>
  <si>
    <t>Фильтр линейный-корпус MPS 100 S G1</t>
  </si>
  <si>
    <t>Головка фильтра 3892646S</t>
  </si>
  <si>
    <t>Фильтр воздушный MANN C48140</t>
  </si>
  <si>
    <t>Фильтр заливной ФЗ-25/160 УХЛ4 ТУ ВY 400051624.112-2007</t>
  </si>
  <si>
    <t>Фильтр гидравлический КПП CARRARO CA040701</t>
  </si>
  <si>
    <t>Элемент фильтрующий 201-1105040</t>
  </si>
  <si>
    <t>Фильтроэлемент 201-1117040-А</t>
  </si>
  <si>
    <t>Элемент фильтра топливного ЭФТ-75А-1117040</t>
  </si>
  <si>
    <t>Элемент фильтрующий CS 150 M60 A</t>
  </si>
  <si>
    <t>Элемент фильтрующий HP 050 4 A10 A N Р01</t>
  </si>
  <si>
    <t>Фильтр масляный 01183574 (запчасть к двигателю DEUTZ AG BF 4M 1013 FC) 9.04.02.00.020</t>
  </si>
  <si>
    <t>Фильтр топливный 01180597 (запчасть к двигателю DEUTZ AG BF 4M 1013 FC) 9.04.02.00.021</t>
  </si>
  <si>
    <t>Шестерня приводная 04501197</t>
  </si>
  <si>
    <t>Муфта выключения сцепления интегрально 1840.1601180</t>
  </si>
  <si>
    <t>Фильтр воздушный 740.1109510-03 9.04.08.00.007</t>
  </si>
  <si>
    <t>Вентилятор без мотора 690/8/402Z/LD FR8397001690(BONDIOLI (применяемость TG) 9.04.11.00.005</t>
  </si>
  <si>
    <t>Трос дистанционного управления SU-L-TT-75-3500 (А) ТУ 4791-001-80402787-2011</t>
  </si>
  <si>
    <t>Ремень безопасности DC-3200 тип В</t>
  </si>
  <si>
    <t>Ремень стяжной 5/10тн 10м</t>
  </si>
  <si>
    <t>Ремень AVX 13х1075</t>
  </si>
  <si>
    <t>Ремень AVX 13х1250</t>
  </si>
  <si>
    <t>Пружина газовая стальная КДП14-27-1060-1700H ТУ-0118-КДП 363-2020</t>
  </si>
  <si>
    <t>Набор блоков предохранителей и реле GAZ.109-PR</t>
  </si>
  <si>
    <t>Вилка 2РМДТ30КПН24Ш5В1В ГЕО.364.126 ТУ</t>
  </si>
  <si>
    <t>Датчик уровня топлива OMNICOMM LLS 5  ТУ 29.32.30.160-020-03066711-2017 (L=700-2000 мм)</t>
  </si>
  <si>
    <t>Датчик сигнализации засоренности воздушного фильтра ДСФ-55 ТУ РБ 07513211.003-94</t>
  </si>
  <si>
    <t>Датчик аварийного давления воздуха ММ124Д ТУ 311-00225621.151-93</t>
  </si>
  <si>
    <t>Датчик температуры 428.3828 (КМЧ)</t>
  </si>
  <si>
    <t>Датчик температуры 428.3828</t>
  </si>
  <si>
    <t>Датчик температуры 428.3828-01</t>
  </si>
  <si>
    <t>Коннектор DEUTSCH DT06-4S</t>
  </si>
  <si>
    <t>Маяк проблесковый ELE-8Xled 1603-414005</t>
  </si>
  <si>
    <t>Кронштейн для маяков двухконтактный 1603-100058</t>
  </si>
  <si>
    <t>Переключатель "HELLA" 6EH 007 832-021 7832-02 (1 нажатие 1 включение, с подсветкой и индикацией вклю</t>
  </si>
  <si>
    <t>Набор электрики для правой консоли GAZ.110-PR</t>
  </si>
  <si>
    <t>Реле 755.3777-10</t>
  </si>
  <si>
    <t>Реле 71.3747-11 ТУ 37.469.005-92</t>
  </si>
  <si>
    <t>Реле 755.3777-11 ТУ 37.469.093-2006</t>
  </si>
  <si>
    <t>Фонарь задний ФП 132АБ-05 ТУ 37.458.083-2002</t>
  </si>
  <si>
    <t>Фонарь задний 0221 с кронштейнами и электрожгутом (ООО "Белтрос")</t>
  </si>
  <si>
    <t>Гнездо контактное F950, 9,5 мм, 2,5-4,0 мм. кв. 11.07740</t>
  </si>
  <si>
    <t>Модуль для 6-ти предохранителей MAXIVAL 0101470</t>
  </si>
  <si>
    <t>Крышка 0101550</t>
  </si>
  <si>
    <t>Модуль на 3 предохранителя MAXIVAL и 6 предохрантелей UNIVAL 0101600</t>
  </si>
  <si>
    <t>Замок 64-50-412-10</t>
  </si>
  <si>
    <t>Замок 7575-03</t>
  </si>
  <si>
    <t>Держатель с зеркалом правый 432.8201120</t>
  </si>
  <si>
    <t>Держатель с зеркалом левый 432.8201121</t>
  </si>
  <si>
    <t>Фильтр топливный (пластик, артикул 1319466А).</t>
  </si>
  <si>
    <t>Колонка рулевая в сборе GAZ.003 (без пружины газовой)</t>
  </si>
  <si>
    <t>Головка 25 ГДШ 83-4 ТУ 9626-017-02963487-2001</t>
  </si>
  <si>
    <t>Ремень AVX 13x1175 (КМЧ)</t>
  </si>
  <si>
    <t>Облицовка капота левая BRY.0019.00 (172.01.00.00.003)</t>
  </si>
  <si>
    <t>Облицовка капота правая BRY.0020.00 (172.01.00.00.002)</t>
  </si>
  <si>
    <t>Облицовка капота верхняя BRY.0021.00 (172.01.00.00.001)</t>
  </si>
  <si>
    <t>Облицовка капота левая нижняя передняя BRY.0013.00 (172.00.00.00.002)</t>
  </si>
  <si>
    <t>Облицовка капота првая нижняя передняя BRY.0014.00 (172.00.00.00.001)</t>
  </si>
  <si>
    <t>Облицовка передняя правая BRY.0017.00 (172.00.00.00.005)</t>
  </si>
  <si>
    <t>Стекло боковое правое BRY.0073.00</t>
  </si>
  <si>
    <t>Облицовка потолка задняя BRY.001</t>
  </si>
  <si>
    <t>Облицовка потолка передняя BRY.0012.00</t>
  </si>
  <si>
    <t>Облицовка стойки левая BRY.0002.00</t>
  </si>
  <si>
    <t>Облицовка стойки правая BRY.0003.00</t>
  </si>
  <si>
    <t>Облицовка стойки задней левая BRY.0004.00</t>
  </si>
  <si>
    <t>Облицовка стойки задней правая BRY.0005.00</t>
  </si>
  <si>
    <t>Панель боковая облицовки кабины левая в сборе BRY.0088.00</t>
  </si>
  <si>
    <t>Панель боковая облицовки кабины правая в сборе BRY.0089.00</t>
  </si>
  <si>
    <t>Панель задняя облицовки кабины в сборе BRY.0091.00</t>
  </si>
  <si>
    <t>Панель нижняя облицовки кабины BRY.0032.00</t>
  </si>
  <si>
    <t>Канал воздушный нижний левый в сборе BRY.0094.00</t>
  </si>
  <si>
    <t>Канал воздушный нижний правый в сборе BRY.0095.00</t>
  </si>
  <si>
    <t>Крыша кабины с уплотнителями в сборе BRY.0100.00</t>
  </si>
  <si>
    <t>Ремень безопасности ACC025AMS</t>
  </si>
  <si>
    <t>Облицовка фронтального модуля рулевой колонки BRY.0090.00</t>
  </si>
  <si>
    <t>Ковер шумоизоляционный BRY.0048.00</t>
  </si>
  <si>
    <t>Кожух левой двери верх BRY.0008.00</t>
  </si>
  <si>
    <t>Крышка блока педали BRY.0029.00</t>
  </si>
  <si>
    <t>Облицовка консоли нижняя BRY.0045.01</t>
  </si>
  <si>
    <t>Облицовка консоли верхняя BRY.0045.02</t>
  </si>
  <si>
    <t>Облицовка консоли нижняя BRY.0045.03</t>
  </si>
  <si>
    <t>Вал карданный S134921063D3650B</t>
  </si>
  <si>
    <t>Вал карданный S134921063D31500B</t>
  </si>
  <si>
    <t>Фонарь освещения номерного знака ФП 131А ТУ 37.458.083-2002</t>
  </si>
  <si>
    <t>Патрубок угловой Техно Партнер D=60 мм, L=250х250 мм</t>
  </si>
  <si>
    <t>Отливка на деталь 258.03.01.02.001 Корпус</t>
  </si>
  <si>
    <t>Отливка на деталь 258.03.01.02.002 Крышка</t>
  </si>
  <si>
    <t>Отливка на деталь 813.02.00.00.001 Барабан</t>
  </si>
  <si>
    <t>Комплект системы централизованной смазки АЦСС с отеч. распред. и труб-и KF300 для E225C с рук.2.92 м</t>
  </si>
  <si>
    <t>Датчик уровня топлива Omnicomm LLS-AF 4 (12/24V, L=585 мм., откалиб, в комплекте со жгут V=170</t>
  </si>
  <si>
    <t>Блок монтажный 367.3722</t>
  </si>
  <si>
    <t>Светодиодная фара Hella Power Beam1500(ближ свет)12/24V 1GA 996 288-011V (давальч.ЭКСМАШ26950018291)</t>
  </si>
  <si>
    <t>Муфта соединительная  ЛМД-0618-LMD-X-50 или CENTA - CENTAFLEX Series К CF-K-125-10-64306</t>
  </si>
  <si>
    <t>Фильтр топливный грубой очистки FH22236</t>
  </si>
  <si>
    <t>ВИДЕОКАМЕРА INCAR-VDS-004 ЗАДНЕГО ВИДА   95986003</t>
  </si>
  <si>
    <t>Фильтр топливный грубой очистки двигателя FS1067VE (filter/water separator) FLEETGUARD</t>
  </si>
  <si>
    <t>Зубодержатель типа B/3 330 FAE</t>
  </si>
  <si>
    <t>Прокладка 24х28-II ГОСТ 19752-84</t>
  </si>
  <si>
    <t>Блок управления правый 4TH6N E70-10/VT23M01 BOSCH</t>
  </si>
  <si>
    <t>Жгут проводов РАДЭКС-282.020.010</t>
  </si>
  <si>
    <t>Жгут проводов РАДЭКС-319.170.000</t>
  </si>
  <si>
    <t>Ремень клиновой арт.SPA 807 KAIOU</t>
  </si>
  <si>
    <t>Ремень арт.AVX13X920 CONTITECH</t>
  </si>
  <si>
    <t>Фильтр SUS-P 131-B40F-212-125-3 с байпасом,125 мкм, сетка арт.1910001035</t>
  </si>
  <si>
    <t>Гидронасос 310.4.12.04.00[9990000010314]</t>
  </si>
  <si>
    <t>TL150.51.00.006 СТЕКЛО ДВЕРИ</t>
  </si>
  <si>
    <t>TL150.51.00.006-01 СТЕКЛО ДВЕРИ</t>
  </si>
  <si>
    <t>ФИЛЬТРОЭЛЕМЕНТ CSF510 MN0</t>
  </si>
  <si>
    <t>Фланец Stauff XBFX-6000-OB-3/4-MU-MO (код заказа 1730000419)[UMG02100000588]</t>
  </si>
  <si>
    <t>Фара противотуманная 202.3743010 (без лампы)[UMG26950016721]</t>
  </si>
  <si>
    <t>Дизельный двигатель Д-245С-2527 (12V)[UMG26950017260]</t>
  </si>
  <si>
    <t>Электронная панель отображения информации ЭПП-4ЭМR-05-12 В (двигатель ММЗ Минск)[UMG26950017526]</t>
  </si>
  <si>
    <t>Датчик сигнализатора температуры охлаждающей жидкости ТМ 111[UMG26950017546]</t>
  </si>
  <si>
    <t>Хомут GBS 272/30 (265-278) W1[UMG26950017584]</t>
  </si>
  <si>
    <t>Радиатор ЛР 33104.1301010-30 (ГАЗ - "Валдай", двигатель Д-245.7)[UMG26950017591]</t>
  </si>
  <si>
    <t>Кожух вентилятора 33104-1309011 (ГАЗ - "Валдай", двигатель Д-245.7)[UMG26950017592]</t>
  </si>
  <si>
    <t>Бачок расширительный в сборе с патрубком (ГАЗ - "Валдай")[UMG26950017593]</t>
  </si>
  <si>
    <t>Пробка бачка расширительного (ГАЗ - "Валдай")[UMG26950017594]</t>
  </si>
  <si>
    <t>Подушка крепления кабины ГАЗ верхняя Урал ПТБ 2705-5001084[UMG26950017595]</t>
  </si>
  <si>
    <t>Кронштейн бачка расширительного (ГАЗ - "Валдай")[UMG26950017596]</t>
  </si>
  <si>
    <t>Пробка радиатора (ГАЗ - "Валдай") поставляется в комплекте с радиатором[UMG26950017597]</t>
  </si>
  <si>
    <t>Хомут Gemi 40-60/12 W2[UMG26950017598]</t>
  </si>
  <si>
    <t>Хомут 60-ВСт3сп-Ц9Хр ГОСТ 24137-80[UMG26950017612]</t>
  </si>
  <si>
    <t>Жгут проводов РАДЭКС-140.010.000-11[UMG26950017805]</t>
  </si>
  <si>
    <t>Гидроклапан давления VSC-80 05.13.02-04-04-10 (настройка давления 35-100бар) (art.R930001306)[UMG269</t>
  </si>
  <si>
    <t>Датчик аварийного давления масла ДАДМ-03[UMG26950018415]</t>
  </si>
  <si>
    <t>Фильтроэлемент HP0651A10AN (пр-во MP-фильтр)[UMG26950018615]</t>
  </si>
  <si>
    <t>Насос ручной PH 50.100 (без рукоятки)[UMG26950020093]</t>
  </si>
  <si>
    <t>Редуктор Stiebel Pump Drive A4504.99.04914 черт. № A4504.35  исполнение 02 (Ref. no. 02) (передаточн</t>
  </si>
  <si>
    <t>Датчик температуры охлаждающей жидкости ДУТЖ-03 МАЗ (аналог АДЮИ.453842.001), байонет[UMG26950029913</t>
  </si>
  <si>
    <t>Датчик температуры воды ДУТЖ-02М, 2-ух контактный[UMG26950029914]</t>
  </si>
  <si>
    <t>Клапан 08459413033500D A-VBSO-SE-33-FC2PLVUR12 (арт.R930007165)[UMG26950031344]</t>
  </si>
  <si>
    <t>Клапан 084812030235000 A-VBSO-DE-30-FCB-PI-38 (арт.R930006446)[UMG26950031349]</t>
  </si>
  <si>
    <t>Мультитаймер Hydraulic Multitimer CDE 12V (art. 207353)[UMG26950031932]</t>
  </si>
  <si>
    <t>ГАЙКА СОЕДИНИТЕЛЬНАЯ Д394-0402064</t>
  </si>
  <si>
    <t>ПРОКЛАДКА ДЗ-98А.61.00.116</t>
  </si>
  <si>
    <t>МУФТА ЭЛАСТИЧНАЯ К.035.152.1110 №45 (TL-150)</t>
  </si>
  <si>
    <t>Панель верхняя передняя № КД КУ.51.10.009-02П</t>
  </si>
  <si>
    <t>Фильтр напорный FMM0504 BADA 10NP03</t>
  </si>
  <si>
    <t>Зеркало заднего вида 80-8201030</t>
  </si>
  <si>
    <t>HM-RCM/1 схема 9036 (Джойстик Hydrocontrol)</t>
  </si>
  <si>
    <t>Педаль LT 20 MKA-1X/000H/00-SO5</t>
  </si>
  <si>
    <t>КЛАПАН "ИЛИ" WVI-R3/8 /FI00303654 арт. R987132602/R900203680</t>
  </si>
  <si>
    <t>ТОРМОЗНОЙ КЛАПАН LT 06-A06-3X/150B40/02M арт. R900427591</t>
  </si>
  <si>
    <t>Педаль электронная ФР8150 ТУ BY 300125187.323-2016</t>
  </si>
  <si>
    <t>Гидростатическая трансмиссия ЮФЕИ.451911.001</t>
  </si>
  <si>
    <t>Муфта соединительная CENTA - CENTAFLEX Series K CF-K-150-11-63909</t>
  </si>
  <si>
    <t>Фильтр воздушный VIRGIS Inch FJ09 Code 98519155C0</t>
  </si>
  <si>
    <t>Двигатель ЯМЗ 53419-10</t>
  </si>
  <si>
    <t>Горловина заливная TM178G100LP3 - CFA23SANCCP</t>
  </si>
  <si>
    <t>Зеркало внешнее заднего вида класса II электроуправляемое 24В 391.8201020</t>
  </si>
  <si>
    <t>Кран тормозной 11.3537510</t>
  </si>
  <si>
    <t>Направляющая РТ12.03.24.010</t>
  </si>
  <si>
    <t>Подшипник GE30PB</t>
  </si>
  <si>
    <t>Прокладка 3409-3209016</t>
  </si>
  <si>
    <t>Ремень AVX 13х875</t>
  </si>
  <si>
    <t>Трос INDEMAR 32736/01.060</t>
  </si>
  <si>
    <t>Фара ФР 01-18 ТУ BY 100363840.091-2015</t>
  </si>
  <si>
    <t>Фильтр напорный MHT801FD1CB56EXX - FPB31B08CNFC6EXX</t>
  </si>
  <si>
    <t>Фильтр сливной RFM100CD1BB601SX - FRA52B10BNCC01WX</t>
  </si>
  <si>
    <t>Фитинг угловой EVW22LROMD</t>
  </si>
  <si>
    <t>Цена действительна только на позиции на складе. Перед оформлением заказа уточните наличие у менеджера</t>
  </si>
  <si>
    <t>000107063844 01</t>
  </si>
  <si>
    <t>000931100765 01</t>
  </si>
  <si>
    <t>000230404103 01</t>
  </si>
  <si>
    <t>000290008423 01</t>
  </si>
  <si>
    <t>000923400103 01</t>
  </si>
  <si>
    <t>000924000133 01</t>
  </si>
  <si>
    <t>000931100815 01</t>
  </si>
  <si>
    <t>000931142746 01</t>
  </si>
  <si>
    <t>Палец 303080000200 00</t>
  </si>
  <si>
    <t>Палец с ригелем (г/ц стр.-стр. и г/ц рук.-стр.) 6111571M91[831620200120 00]</t>
  </si>
  <si>
    <t>Колено резиновое 90 град. P114318 Donaldson</t>
  </si>
  <si>
    <t>Адаптер под нож 40мм без фаски (LC350-40)</t>
  </si>
  <si>
    <t>ЩЕТКА СТЕКЛООЧИСТИТЕЛЯ  000002786(800ММ)</t>
  </si>
  <si>
    <t>Мультииндикаторный модуль DTMW-120-01[924000133 1]</t>
  </si>
  <si>
    <t>Фильтр сменный W11 102 для масла  5340.1012075[931100815 1]</t>
  </si>
  <si>
    <t>ВТУЛКА ПА-150.21.00.003 35711802</t>
  </si>
  <si>
    <t>РА-150.25.00.005-01</t>
  </si>
  <si>
    <t>ВАЛ КАРДАННЫЙ 6-132-945 (TL155) 38833124</t>
  </si>
  <si>
    <t>00000000910</t>
  </si>
  <si>
    <t>00000098614</t>
  </si>
  <si>
    <t>00000098654</t>
  </si>
  <si>
    <t>00000098705</t>
  </si>
  <si>
    <t>00000103954</t>
  </si>
  <si>
    <t>00000106107</t>
  </si>
  <si>
    <t>00000116307</t>
  </si>
  <si>
    <t>00000116360</t>
  </si>
  <si>
    <t>000026400692 01</t>
  </si>
  <si>
    <t>Болт М20-6gx160.129.016 ГОСТ 7798-70</t>
  </si>
  <si>
    <t>000100115398 01</t>
  </si>
  <si>
    <t>Фильтр всасывающий MSZ 303 MNXA B8</t>
  </si>
  <si>
    <t>000101800313 01</t>
  </si>
  <si>
    <t>Лента гусеничная 8203-МP-513602А (51 звено L 600мм) Китай</t>
  </si>
  <si>
    <t>000102310124 01</t>
  </si>
  <si>
    <t>000102401005 01</t>
  </si>
  <si>
    <t>Джойстик сдвоенный 2-2 ТН 6 L70-1Х/МО1ВR</t>
  </si>
  <si>
    <t>000102401007 01</t>
  </si>
  <si>
    <t>000102401009 01</t>
  </si>
  <si>
    <t>Педаль LT20MKA-1X/000H/00-S05</t>
  </si>
  <si>
    <t>000102401030 01</t>
  </si>
  <si>
    <t>Клапан 1TH 7QL91-1X/MO1</t>
  </si>
  <si>
    <t>000102401415 01</t>
  </si>
  <si>
    <t>000102543331 01</t>
  </si>
  <si>
    <t>Клапан HICFP04-1A-AL-1X/DR30G24K40</t>
  </si>
  <si>
    <t>000102600079 01</t>
  </si>
  <si>
    <t>Штекер 154 POLIG (арт. R902603622) (10130090/020512/0038771/41)</t>
  </si>
  <si>
    <t>000103104114 01</t>
  </si>
  <si>
    <t>000107063869 01</t>
  </si>
  <si>
    <t>000815005002 04</t>
  </si>
  <si>
    <t>Гидротрансформатор 6115073M91-UK</t>
  </si>
  <si>
    <t>000831000010 01</t>
  </si>
  <si>
    <t>Фильтр воздушный от пыли наружный CU 3337 MANN</t>
  </si>
  <si>
    <t>000831000011 01</t>
  </si>
  <si>
    <t>Фильтр воздушный салонный CU 3001 MANN</t>
  </si>
  <si>
    <t>000913150034 01</t>
  </si>
  <si>
    <t>Колесо с шиной 175-01-50.00.100 полиуретан (с протектором повышенной проходимости)</t>
  </si>
  <si>
    <t>000923300474 01</t>
  </si>
  <si>
    <t>Электронасос 1542.3730.000-01 (24V)</t>
  </si>
  <si>
    <t>000923300478 01</t>
  </si>
  <si>
    <t>000931100323 01</t>
  </si>
  <si>
    <t>Муфта с присоединительным фланцем Centa CF-H-50-3-69777</t>
  </si>
  <si>
    <t>000931100326 01</t>
  </si>
  <si>
    <t>Муфта Centa CF-K-150-11-66477</t>
  </si>
  <si>
    <t>000931100448 01</t>
  </si>
  <si>
    <t>000931100826 01</t>
  </si>
  <si>
    <t>000940000024 01</t>
  </si>
  <si>
    <t>Замок R4-50-40-101-10 SOUTHCO</t>
  </si>
  <si>
    <t>000950003193 01</t>
  </si>
  <si>
    <t>000999000001 01</t>
  </si>
  <si>
    <t>000999000002 01</t>
  </si>
  <si>
    <t>000999000041 01</t>
  </si>
  <si>
    <t>000999000042 01</t>
  </si>
  <si>
    <t>000999000047 01</t>
  </si>
  <si>
    <t>000999000058 01</t>
  </si>
  <si>
    <t>000999000078 01</t>
  </si>
  <si>
    <t>000999000080 01</t>
  </si>
  <si>
    <t>000999000081 01</t>
  </si>
  <si>
    <t>000999000090 01</t>
  </si>
  <si>
    <t>000999000120 01</t>
  </si>
  <si>
    <t>Калорифер КМ 130-00-40.20.100 02070000273</t>
  </si>
  <si>
    <t>Выключатель массы 1300.3737 (Торговая марка СОАТЭ) 02100000119</t>
  </si>
  <si>
    <t>Датчик уровня топлива 23.3827 (R=328 мм., L=491.3 мм.) 02100000164</t>
  </si>
  <si>
    <t>Бачок расширительный 3302-2705 (ГАЗ 3302) 02100000669</t>
  </si>
  <si>
    <t>10.1367</t>
  </si>
  <si>
    <t>10.1368</t>
  </si>
  <si>
    <t>100024533 1</t>
  </si>
  <si>
    <t>102401032 1</t>
  </si>
  <si>
    <t>Блок подготовки сигнала ЕР10228    R934004908[102401601 1]/Блок клапанов OFE19506BS0101-D36-K4/24DC</t>
  </si>
  <si>
    <t>Датчик 0171-460-01-1-001[102600050 1]</t>
  </si>
  <si>
    <t>104105620 1</t>
  </si>
  <si>
    <t>104105623 1</t>
  </si>
  <si>
    <t>Гидроцилиндр подъема стрелы Е330С ГЦ 13272.150.100.1150.000 L0=1800мм</t>
  </si>
  <si>
    <t>107063993 1</t>
  </si>
  <si>
    <t>150.25.00.006</t>
  </si>
  <si>
    <t>2. 5428</t>
  </si>
  <si>
    <t>2. 6320</t>
  </si>
  <si>
    <t>Глушитель Dinex арт.№59320 (160-00-28.01.100 СБ Глушитель) 26950001432</t>
  </si>
  <si>
    <t>Дизельный двигатель Deutz 1181245 (Фильтр топливный тонкой очистки двигателя BF06M1015CP) 2695001126</t>
  </si>
  <si>
    <t>Дизельный двигатель Deutz 1174477 (Фильтр моторного масла двигателя BF06M1015CP) (аналог 1174420) 26</t>
  </si>
  <si>
    <t>Фильтроэлемент 62.0125K H20XL-J00-0-V (арт.R902603243) 26950012947</t>
  </si>
  <si>
    <t>Датчик уровня топлива ДТ 7.4-01-680-00 Rezonans (12V/24V, L=680 мм., откалиброванный) 26950015362</t>
  </si>
  <si>
    <t>26950020302</t>
  </si>
  <si>
    <t>Гидравлический фильтр элемент R731G25 26950031712</t>
  </si>
  <si>
    <t>26950034093</t>
  </si>
  <si>
    <t>Даьчик выравнивания положения моста (кат. № 641449) 26950035500</t>
  </si>
  <si>
    <t>314. 20129</t>
  </si>
  <si>
    <t>314. 20492</t>
  </si>
  <si>
    <t>314. 40605</t>
  </si>
  <si>
    <t>314. 50170</t>
  </si>
  <si>
    <t>314. 50222</t>
  </si>
  <si>
    <t>314. 50230</t>
  </si>
  <si>
    <t>314. 50235</t>
  </si>
  <si>
    <t>314. 50250</t>
  </si>
  <si>
    <t>314. 50277</t>
  </si>
  <si>
    <t>314. 50741</t>
  </si>
  <si>
    <t>314. 50743</t>
  </si>
  <si>
    <t>Стеклоочиститель А11-100.01</t>
  </si>
  <si>
    <t>314. 6005</t>
  </si>
  <si>
    <t>314. 60051</t>
  </si>
  <si>
    <t>31420201</t>
  </si>
  <si>
    <t>31420312</t>
  </si>
  <si>
    <t>31420323</t>
  </si>
  <si>
    <t>ПЕРЕКЛЮЧАТЕЛЬ ПОДРУЛЕВОЙ 4002.3709 31450341</t>
  </si>
  <si>
    <t>320. 00000</t>
  </si>
  <si>
    <t>320. 00110</t>
  </si>
  <si>
    <t>320. 00179</t>
  </si>
  <si>
    <t>320. 00607</t>
  </si>
  <si>
    <t>32000396</t>
  </si>
  <si>
    <t>32000397</t>
  </si>
  <si>
    <t>323. 00205</t>
  </si>
  <si>
    <t>32300196</t>
  </si>
  <si>
    <t>324. 00789</t>
  </si>
  <si>
    <t>324. 00807</t>
  </si>
  <si>
    <t>324. 00818</t>
  </si>
  <si>
    <t>324. 00825</t>
  </si>
  <si>
    <t>324. 00850</t>
  </si>
  <si>
    <t>324. 00853</t>
  </si>
  <si>
    <t>32400219</t>
  </si>
  <si>
    <t>СИСТЕМА ДИАГНОСТ.РАБ.УЗЛ.ПОГР.TL150 НБКЖ42.14.54.002 54.002 32400512</t>
  </si>
  <si>
    <t>32400587</t>
  </si>
  <si>
    <t>32400588</t>
  </si>
  <si>
    <t>32400624</t>
  </si>
  <si>
    <t>32600191</t>
  </si>
  <si>
    <t>328. 00281</t>
  </si>
  <si>
    <t>328. 00283</t>
  </si>
  <si>
    <t>32800104</t>
  </si>
  <si>
    <t>330. 08120</t>
  </si>
  <si>
    <t>332. 15308</t>
  </si>
  <si>
    <t>339. 93043</t>
  </si>
  <si>
    <t>339. 93056</t>
  </si>
  <si>
    <t>339. 93183</t>
  </si>
  <si>
    <t>339. 95194</t>
  </si>
  <si>
    <t>339. 95203</t>
  </si>
  <si>
    <t>33993040</t>
  </si>
  <si>
    <t>343. 24239</t>
  </si>
  <si>
    <t>350. 27919</t>
  </si>
  <si>
    <t>350. 27923</t>
  </si>
  <si>
    <t>350. 27933</t>
  </si>
  <si>
    <t>350. 27934</t>
  </si>
  <si>
    <t>350. 27946</t>
  </si>
  <si>
    <t>350. 35405</t>
  </si>
  <si>
    <t>350. 50021</t>
  </si>
  <si>
    <t>350. 50041</t>
  </si>
  <si>
    <t>350. 50042</t>
  </si>
  <si>
    <t>350.50025</t>
  </si>
  <si>
    <t>350.50027</t>
  </si>
  <si>
    <t>350.50028</t>
  </si>
  <si>
    <t>350.50029</t>
  </si>
  <si>
    <t>350.50030</t>
  </si>
  <si>
    <t>35027907</t>
  </si>
  <si>
    <t>357. 20028</t>
  </si>
  <si>
    <t>357. 20744</t>
  </si>
  <si>
    <t>Наконечник В150.81.02.001</t>
  </si>
  <si>
    <t>357. 20745</t>
  </si>
  <si>
    <t>Наконечник В150.81.02.001-01</t>
  </si>
  <si>
    <t>357.11687</t>
  </si>
  <si>
    <t>Втулка ТО-28.50.00.004</t>
  </si>
  <si>
    <t>35720392</t>
  </si>
  <si>
    <t>35725003</t>
  </si>
  <si>
    <t>377. 10032</t>
  </si>
  <si>
    <t>377. 10034</t>
  </si>
  <si>
    <t>37707007</t>
  </si>
  <si>
    <t>37710029</t>
  </si>
  <si>
    <t>382. 25125</t>
  </si>
  <si>
    <t>38453450</t>
  </si>
  <si>
    <t>38616137</t>
  </si>
  <si>
    <t>388.22251</t>
  </si>
  <si>
    <t>390. 07215</t>
  </si>
  <si>
    <t>574. 04034</t>
  </si>
  <si>
    <t>574. 04035</t>
  </si>
  <si>
    <t>574. 04036</t>
  </si>
  <si>
    <t>574. 04037</t>
  </si>
  <si>
    <t>574. 04038</t>
  </si>
  <si>
    <t>574. 04039</t>
  </si>
  <si>
    <t>574. 04040</t>
  </si>
  <si>
    <t>574. 04046</t>
  </si>
  <si>
    <t>574. 04050</t>
  </si>
  <si>
    <t>574. 04051</t>
  </si>
  <si>
    <t>574. 04052</t>
  </si>
  <si>
    <t>574. 04053</t>
  </si>
  <si>
    <t>574. 04054</t>
  </si>
  <si>
    <t>574. 04055</t>
  </si>
  <si>
    <t>574. 04056</t>
  </si>
  <si>
    <t>Кожух № 730.27.00.00.002</t>
  </si>
  <si>
    <t>76201179</t>
  </si>
  <si>
    <t>780. 50110</t>
  </si>
  <si>
    <t>78050318</t>
  </si>
  <si>
    <t>796. 11136</t>
  </si>
  <si>
    <t>796. 11137</t>
  </si>
  <si>
    <t>815071309 1</t>
  </si>
  <si>
    <t>815091002 1</t>
  </si>
  <si>
    <t>10X0052 ШТОК ГИДРОЦИЛИНДРА СТАБИЛИЗАТОРОВ</t>
  </si>
  <si>
    <t>815091035 1</t>
  </si>
  <si>
    <t>10X1402 ГИДРОКЛАПАН НА 310 БАР</t>
  </si>
  <si>
    <t>831000199 1</t>
  </si>
  <si>
    <t>9.01.01.00.006</t>
  </si>
  <si>
    <t>9.01.07.00.063</t>
  </si>
  <si>
    <t>9.01.11.00.011</t>
  </si>
  <si>
    <t>Коробка передач 6WG-190 (4657 026 107) 9.01.12.00.004</t>
  </si>
  <si>
    <t>Коробка перемены передач 6WG-190 (4657 026 112) 9.01.12.00.021</t>
  </si>
  <si>
    <t>9.01.12.00.028</t>
  </si>
  <si>
    <t>9.01.13.00.008</t>
  </si>
  <si>
    <t>9.01.13.00.009</t>
  </si>
  <si>
    <t>9.01.19.00.026</t>
  </si>
  <si>
    <t>9.01.19.00.029</t>
  </si>
  <si>
    <t>9.01.20.00.001</t>
  </si>
  <si>
    <t>9.03.03.00.003</t>
  </si>
  <si>
    <t>9.03.04.00.002</t>
  </si>
  <si>
    <t>9.03.04.00.006</t>
  </si>
  <si>
    <t>9.03.04.00.009</t>
  </si>
  <si>
    <t>9.03.04.00.021</t>
  </si>
  <si>
    <t>9.03.04.00.022</t>
  </si>
  <si>
    <t>9.03.04.00.039</t>
  </si>
  <si>
    <t>9.03.04.00.040</t>
  </si>
  <si>
    <t>9.03.04.00.041</t>
  </si>
  <si>
    <t>9.03.05.00.038</t>
  </si>
  <si>
    <t>9.03.06.00.011</t>
  </si>
  <si>
    <t>9.03.07.00.001</t>
  </si>
  <si>
    <t>9.03.07.00.023</t>
  </si>
  <si>
    <t>9.03.07.00.025</t>
  </si>
  <si>
    <t>9.03.07.00.049</t>
  </si>
  <si>
    <t>9.03.07.00.051</t>
  </si>
  <si>
    <t>9.03.07.00.052</t>
  </si>
  <si>
    <t>9.03.07.00.060</t>
  </si>
  <si>
    <t>9.03.07.00.062</t>
  </si>
  <si>
    <t>9.03.07.00.075</t>
  </si>
  <si>
    <t>9.03.07.00.080</t>
  </si>
  <si>
    <t>Гидроцилиндр ГЦО5-100х63.000-04 Т AS</t>
  </si>
  <si>
    <t>9.03.08.00.217</t>
  </si>
  <si>
    <t>9.03.08.01.040</t>
  </si>
  <si>
    <t>9.03.09.00.004</t>
  </si>
  <si>
    <t>9.03.11.00.013</t>
  </si>
  <si>
    <t>9.03.11.00.019</t>
  </si>
  <si>
    <t>9.03.11.00.032</t>
  </si>
  <si>
    <t>9.03.11.00.039</t>
  </si>
  <si>
    <t>9.03.11.00.043</t>
  </si>
  <si>
    <t>9.03.11.00.050</t>
  </si>
  <si>
    <t>Редуктор GFT 8130 i=39.2 с гидромотором A6VE055EP200</t>
  </si>
  <si>
    <t>9.03.16.00.010</t>
  </si>
  <si>
    <t>9.03.16.00.036</t>
  </si>
  <si>
    <t>9.03.16.00.037</t>
  </si>
  <si>
    <t>9.03.16.00.038</t>
  </si>
  <si>
    <t>9.03.16.00.046</t>
  </si>
  <si>
    <t>9.03.16.00.066</t>
  </si>
  <si>
    <t>9.03.16.00.081</t>
  </si>
  <si>
    <t>9.03.16.00.094</t>
  </si>
  <si>
    <t>9.03.19.00.001</t>
  </si>
  <si>
    <t>9.03.19.00.002</t>
  </si>
  <si>
    <t>9.03.22.00.007</t>
  </si>
  <si>
    <t>Фильтр ФВКОМ-2-465-125-56-F7/KO/CO/У1 ТУ 3646-001-30217027-2014</t>
  </si>
  <si>
    <t>9.03.23.01.038</t>
  </si>
  <si>
    <t>9.03.23.02.010</t>
  </si>
  <si>
    <t>9.03.23.02.029</t>
  </si>
  <si>
    <t>9.03.23.02.037</t>
  </si>
  <si>
    <t>9.04.04.00.039</t>
  </si>
  <si>
    <t>9.04.06.00.007</t>
  </si>
  <si>
    <t>9.04.06.00.009</t>
  </si>
  <si>
    <t>9.04.07.00.011</t>
  </si>
  <si>
    <t>9.04.07.00.014</t>
  </si>
  <si>
    <t>9.04.08.00.011</t>
  </si>
  <si>
    <t>Фильтр воздушный Donaldson G130061</t>
  </si>
  <si>
    <t>9.04.08.00.013</t>
  </si>
  <si>
    <t>Элемент фильтра Donaldson P121482</t>
  </si>
  <si>
    <t>9.04.08.00.023</t>
  </si>
  <si>
    <t>9.04.08.00.024</t>
  </si>
  <si>
    <t>9.04.08.00.038</t>
  </si>
  <si>
    <t>9.04.10.00.010</t>
  </si>
  <si>
    <t>9.04.10.00.030</t>
  </si>
  <si>
    <t>9.04.12.00.001</t>
  </si>
  <si>
    <t>9.04.12.00.002</t>
  </si>
  <si>
    <t>9.04.12.00.003</t>
  </si>
  <si>
    <t>Трос 4-50-1700</t>
  </si>
  <si>
    <t>9.07.10.00.013</t>
  </si>
  <si>
    <t>9.07.10.00.055</t>
  </si>
  <si>
    <t>Ремень безопасности левый ЕК111-29</t>
  </si>
  <si>
    <t>9.10.08.00.002</t>
  </si>
  <si>
    <t>9.10.08.00.037</t>
  </si>
  <si>
    <t>9.10.08.00.043</t>
  </si>
  <si>
    <t>9.10.08.00.044</t>
  </si>
  <si>
    <t>9.10.08.00.048</t>
  </si>
  <si>
    <t>9.10.08.00.049</t>
  </si>
  <si>
    <t>9.10.11.00.005</t>
  </si>
  <si>
    <t>9.10.20.00.003</t>
  </si>
  <si>
    <t>9.10.20.00.005</t>
  </si>
  <si>
    <t>Контроллер СМ-1-11-1 НБКЖ.468332.010</t>
  </si>
  <si>
    <t>Контроллер СМ-8-15-3 НБКЖ.468332.012</t>
  </si>
  <si>
    <t>9.10.33.00.004</t>
  </si>
  <si>
    <t>Сигнализатор акустический заднего хода "HELLA" 3SL 996 139-001</t>
  </si>
  <si>
    <t>9.10.34.00.025</t>
  </si>
  <si>
    <t>9.10.42.00.001</t>
  </si>
  <si>
    <t>Щиток индикаторный ЭТСМ-33-01 ИБКС 33.00.000М 9.10.43.00.002</t>
  </si>
  <si>
    <t>9.11.05.00.050</t>
  </si>
  <si>
    <t>9.11.08.00.204</t>
  </si>
  <si>
    <t>Стекло заднее МЕГА-С3.659</t>
  </si>
  <si>
    <t>Стекло боковое левое МЕГА-С3.660-001</t>
  </si>
  <si>
    <t>9.16.05.00.005</t>
  </si>
  <si>
    <t>918101498 1</t>
  </si>
  <si>
    <t>921000145 1</t>
  </si>
  <si>
    <t>931100455 1</t>
  </si>
  <si>
    <t>Стартер ЯМЗ - 536.3708010 (Mahle – AZF 4365)</t>
  </si>
  <si>
    <t>931142061 01</t>
  </si>
  <si>
    <t>000.4859.1291.000 Патрубок помпы</t>
  </si>
  <si>
    <t>000.4859.1289.000 Патрубок</t>
  </si>
  <si>
    <t>94216089</t>
  </si>
  <si>
    <t>959/ 05015</t>
  </si>
  <si>
    <t>97200016</t>
  </si>
  <si>
    <t>991000149 1</t>
  </si>
  <si>
    <t>Хомут червячный ABA Original 68-85/12 S20 арт.08134001077 NORMA</t>
  </si>
  <si>
    <t>999.900178</t>
  </si>
  <si>
    <t>999.900179</t>
  </si>
  <si>
    <t>9990000009745</t>
  </si>
  <si>
    <t>Фильтр топливный тонкой очистки 536.1117075-01 (DIFA 6104) (входит в комплект поставки двигателя)</t>
  </si>
  <si>
    <t>FF42000 VE</t>
  </si>
  <si>
    <t>FS1280 VE</t>
  </si>
  <si>
    <t>LF9009 VE</t>
  </si>
  <si>
    <t>Q-34/T3-17L-S2D2-SM09M09/</t>
  </si>
  <si>
    <t>SCM AC-OL-INT YAMZ 536 FR</t>
  </si>
  <si>
    <t>TL150.33.04.007</t>
  </si>
  <si>
    <t>TL155.25.00.013</t>
  </si>
  <si>
    <t>TL155.43.00.011</t>
  </si>
  <si>
    <t>Д394-0202033</t>
  </si>
  <si>
    <t>ОПОРА ЛЕВАЯ Д394-0202033</t>
  </si>
  <si>
    <t>Д394-0202035</t>
  </si>
  <si>
    <t>ПОДШИПНИК ЗАДНИЙ Д394-0202035</t>
  </si>
  <si>
    <t>Д394-0202038</t>
  </si>
  <si>
    <t>ПОДШИПНИК ПЕРЕДНИЙ Д394-0202038</t>
  </si>
  <si>
    <t>Д394-0202042</t>
  </si>
  <si>
    <t>ОПОРА ПРАВАЯ Д394-0202042</t>
  </si>
  <si>
    <t>ДЗ-98.10.06.059</t>
  </si>
  <si>
    <t>ДЗ-98В.32.00.141</t>
  </si>
  <si>
    <t>ПКТ-2.01.00.006</t>
  </si>
  <si>
    <t>ПКТ-2.01.00.006 ВИНТ</t>
  </si>
  <si>
    <t>РТ6.03.00.120</t>
  </si>
  <si>
    <t>РТ6.03.04.150</t>
  </si>
  <si>
    <t>РТ9.03.04.000</t>
  </si>
  <si>
    <t>ТЛ165.25.11.006</t>
  </si>
  <si>
    <t>УП-00131223</t>
  </si>
  <si>
    <t>УП-00131225</t>
  </si>
  <si>
    <t>УП-00133033</t>
  </si>
  <si>
    <t>УП-00133571</t>
  </si>
  <si>
    <t>УП-00138816</t>
  </si>
  <si>
    <t>УП-00139069</t>
  </si>
  <si>
    <t>УП-00139289</t>
  </si>
  <si>
    <t>УП-00139290</t>
  </si>
  <si>
    <t>УП-00139295</t>
  </si>
  <si>
    <t>УП-00139296</t>
  </si>
  <si>
    <t>УП-00146993</t>
  </si>
  <si>
    <t>УП-00147199</t>
  </si>
  <si>
    <t>УП-00147201</t>
  </si>
  <si>
    <t>УП-00148226</t>
  </si>
  <si>
    <t>УП-00150047</t>
  </si>
  <si>
    <t>УП-00151590</t>
  </si>
  <si>
    <t>УП-00151790</t>
  </si>
  <si>
    <t>УП-00151872</t>
  </si>
  <si>
    <t>УП-00152583</t>
  </si>
  <si>
    <t>УП-00155932</t>
  </si>
  <si>
    <t>УП-00156015</t>
  </si>
  <si>
    <t>УП-00156017</t>
  </si>
  <si>
    <t>УП-00165445</t>
  </si>
  <si>
    <t>УП-00170849</t>
  </si>
  <si>
    <t>УП-00184574</t>
  </si>
  <si>
    <t>УП-00186537</t>
  </si>
  <si>
    <t>ЭМ000005229</t>
  </si>
  <si>
    <t>№</t>
  </si>
  <si>
    <t xml:space="preserve">Прайс – лист на малооборачиваемые, невовлекаемые в производстве запасные части к технике производства ЗАО «Тверской Экскаватор», ЗАО «Брянский Арсенал», 
</t>
  </si>
  <si>
    <t xml:space="preserve">ЗАО «ЧСДМ» и АО «Эксмаш» </t>
  </si>
  <si>
    <t>Действует с 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</si>
</sst>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$-409]#,##0.00"/>
    <numFmt numFmtId="165" formatCode="[$€-2]\ #,##0.00"/>
    <numFmt numFmtId="166" formatCode="#,##0.00\ [$CNY]"/>
    <numFmt numFmtId="167" formatCode="0.0%"/>
    <numFmt numFmtId="168" formatCode="[$$-409]#,##0.0"/>
    <numFmt numFmtId="169" formatCode="#,##0.0\ [$CNY]"/>
    <numFmt numFmtId="172" formatCode="00000000000"/>
    <numFmt numFmtId="174" formatCode="_-* #,##0.00_р_._-;\-* #,##0.00_р_._-;_-* &quot;-&quot;??_р_.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CC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0000CC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7030A0"/>
      <name val="Times New Roman"/>
      <family val="1"/>
      <charset val="204"/>
    </font>
    <font>
      <b/>
      <i/>
      <sz val="10"/>
      <color rgb="FF0000CC"/>
      <name val="Times New Roman"/>
      <family val="1"/>
      <charset val="204"/>
    </font>
    <font>
      <sz val="10"/>
      <color rgb="FF59430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u/>
      <sz val="24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4" fillId="0" borderId="0"/>
    <xf numFmtId="0" fontId="48" fillId="0" borderId="0"/>
    <xf numFmtId="0" fontId="3" fillId="0" borderId="0"/>
    <xf numFmtId="0" fontId="49" fillId="0" borderId="0"/>
    <xf numFmtId="0" fontId="8" fillId="0" borderId="0"/>
    <xf numFmtId="0" fontId="2" fillId="0" borderId="0"/>
    <xf numFmtId="174" fontId="4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9" fillId="0" borderId="0" xfId="2" applyFont="1" applyFill="1" applyAlignment="1">
      <alignment vertical="center"/>
    </xf>
    <xf numFmtId="0" fontId="15" fillId="0" borderId="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>
      <alignment vertical="center"/>
    </xf>
    <xf numFmtId="9" fontId="10" fillId="0" borderId="1" xfId="2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65" fontId="16" fillId="0" borderId="1" xfId="2" applyNumberFormat="1" applyFont="1" applyFill="1" applyBorder="1" applyAlignment="1">
      <alignment horizontal="center" vertical="center"/>
    </xf>
    <xf numFmtId="164" fontId="16" fillId="0" borderId="1" xfId="2" applyNumberFormat="1" applyFont="1" applyFill="1" applyBorder="1" applyAlignment="1">
      <alignment horizontal="center" vertical="center"/>
    </xf>
    <xf numFmtId="4" fontId="0" fillId="0" borderId="0" xfId="0" applyNumberFormat="1"/>
    <xf numFmtId="165" fontId="16" fillId="0" borderId="1" xfId="2" applyNumberFormat="1" applyFont="1" applyFill="1" applyBorder="1" applyAlignment="1">
      <alignment horizontal="right" vertical="center"/>
    </xf>
    <xf numFmtId="165" fontId="16" fillId="0" borderId="18" xfId="2" applyNumberFormat="1" applyFont="1" applyFill="1" applyBorder="1" applyAlignment="1">
      <alignment horizontal="right" vertical="center"/>
    </xf>
    <xf numFmtId="164" fontId="16" fillId="0" borderId="1" xfId="2" applyNumberFormat="1" applyFont="1" applyFill="1" applyBorder="1" applyAlignment="1">
      <alignment horizontal="right" vertical="center"/>
    </xf>
    <xf numFmtId="4" fontId="10" fillId="0" borderId="18" xfId="2" applyNumberFormat="1" applyFont="1" applyFill="1" applyBorder="1" applyAlignment="1">
      <alignment vertical="center"/>
    </xf>
    <xf numFmtId="4" fontId="6" fillId="0" borderId="18" xfId="0" applyNumberFormat="1" applyFont="1" applyFill="1" applyBorder="1" applyAlignment="1">
      <alignment vertical="center"/>
    </xf>
    <xf numFmtId="166" fontId="17" fillId="0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1" xfId="0" applyFill="1" applyBorder="1" applyAlignment="1"/>
    <xf numFmtId="0" fontId="23" fillId="0" borderId="0" xfId="2" applyFont="1" applyFill="1" applyAlignment="1">
      <alignment horizontal="center" vertical="center"/>
    </xf>
    <xf numFmtId="0" fontId="23" fillId="0" borderId="0" xfId="2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4" fillId="0" borderId="0" xfId="0" applyFont="1"/>
    <xf numFmtId="0" fontId="23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vertical="center"/>
    </xf>
    <xf numFmtId="0" fontId="27" fillId="0" borderId="0" xfId="2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3" fillId="0" borderId="0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26" fillId="2" borderId="0" xfId="0" applyFont="1" applyFill="1"/>
    <xf numFmtId="0" fontId="28" fillId="0" borderId="0" xfId="2" applyFont="1" applyFill="1" applyAlignment="1">
      <alignment vertical="center"/>
    </xf>
    <xf numFmtId="0" fontId="28" fillId="0" borderId="0" xfId="2" applyFont="1" applyFill="1" applyBorder="1" applyAlignment="1">
      <alignment vertical="center"/>
    </xf>
    <xf numFmtId="0" fontId="28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horizontal="center" vertical="center" wrapText="1"/>
    </xf>
    <xf numFmtId="0" fontId="29" fillId="0" borderId="0" xfId="2" applyFont="1" applyFill="1" applyAlignment="1">
      <alignment vertical="center"/>
    </xf>
    <xf numFmtId="0" fontId="29" fillId="0" borderId="0" xfId="2" applyFont="1" applyFill="1" applyAlignment="1">
      <alignment horizontal="center" vertical="center"/>
    </xf>
    <xf numFmtId="0" fontId="29" fillId="0" borderId="0" xfId="2" applyFont="1" applyFill="1" applyBorder="1" applyAlignment="1">
      <alignment vertical="center"/>
    </xf>
    <xf numFmtId="0" fontId="29" fillId="0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right" vertical="center"/>
    </xf>
    <xf numFmtId="0" fontId="31" fillId="0" borderId="0" xfId="2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0" fontId="32" fillId="0" borderId="2" xfId="2" applyFont="1" applyFill="1" applyBorder="1" applyAlignment="1">
      <alignment horizontal="center" vertical="center" wrapText="1"/>
    </xf>
    <xf numFmtId="4" fontId="33" fillId="0" borderId="1" xfId="2" applyNumberFormat="1" applyFont="1" applyFill="1" applyBorder="1" applyAlignment="1">
      <alignment horizontal="center" vertical="center" wrapText="1"/>
    </xf>
    <xf numFmtId="0" fontId="34" fillId="0" borderId="1" xfId="2" applyFont="1" applyFill="1" applyBorder="1" applyAlignment="1">
      <alignment horizontal="center" vertical="center" wrapText="1"/>
    </xf>
    <xf numFmtId="0" fontId="35" fillId="0" borderId="1" xfId="4" applyFont="1" applyFill="1" applyBorder="1" applyAlignment="1">
      <alignment horizontal="center" vertical="center" wrapText="1"/>
    </xf>
    <xf numFmtId="0" fontId="34" fillId="2" borderId="1" xfId="2" applyFont="1" applyFill="1" applyBorder="1" applyAlignment="1">
      <alignment horizontal="center" vertical="center" wrapText="1"/>
    </xf>
    <xf numFmtId="0" fontId="36" fillId="0" borderId="0" xfId="0" applyFont="1"/>
    <xf numFmtId="0" fontId="37" fillId="0" borderId="1" xfId="2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 wrapText="1"/>
    </xf>
    <xf numFmtId="4" fontId="38" fillId="0" borderId="1" xfId="0" applyNumberFormat="1" applyFont="1" applyFill="1" applyBorder="1" applyAlignment="1">
      <alignment horizontal="center" vertical="center"/>
    </xf>
    <xf numFmtId="4" fontId="39" fillId="0" borderId="1" xfId="0" applyNumberFormat="1" applyFont="1" applyFill="1" applyBorder="1" applyAlignment="1">
      <alignment horizontal="center" vertical="center"/>
    </xf>
    <xf numFmtId="4" fontId="36" fillId="7" borderId="1" xfId="4" applyNumberFormat="1" applyFont="1" applyFill="1" applyBorder="1" applyAlignment="1">
      <alignment horizontal="center" vertical="center" wrapText="1"/>
    </xf>
    <xf numFmtId="167" fontId="37" fillId="0" borderId="1" xfId="3" applyNumberFormat="1" applyFont="1" applyFill="1" applyBorder="1" applyAlignment="1">
      <alignment horizontal="center" vertical="center"/>
    </xf>
    <xf numFmtId="4" fontId="36" fillId="0" borderId="1" xfId="4" applyNumberFormat="1" applyFont="1" applyFill="1" applyBorder="1" applyAlignment="1">
      <alignment horizontal="center" vertical="center" wrapText="1"/>
    </xf>
    <xf numFmtId="0" fontId="36" fillId="0" borderId="0" xfId="0" applyFont="1" applyFill="1"/>
    <xf numFmtId="4" fontId="36" fillId="7" borderId="20" xfId="4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165" fontId="40" fillId="8" borderId="1" xfId="2" applyNumberFormat="1" applyFont="1" applyFill="1" applyBorder="1" applyAlignment="1">
      <alignment horizontal="center" vertical="center"/>
    </xf>
    <xf numFmtId="164" fontId="40" fillId="8" borderId="1" xfId="2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wrapText="1"/>
    </xf>
    <xf numFmtId="0" fontId="24" fillId="0" borderId="0" xfId="0" applyFont="1" applyAlignment="1">
      <alignment horizontal="center" wrapText="1"/>
    </xf>
    <xf numFmtId="0" fontId="41" fillId="0" borderId="1" xfId="2" applyFont="1" applyFill="1" applyBorder="1" applyAlignment="1">
      <alignment horizontal="center" vertical="center" wrapText="1"/>
    </xf>
    <xf numFmtId="0" fontId="41" fillId="2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166" fontId="43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 wrapText="1"/>
    </xf>
    <xf numFmtId="0" fontId="18" fillId="0" borderId="0" xfId="0" applyFont="1" applyFill="1"/>
    <xf numFmtId="3" fontId="21" fillId="9" borderId="1" xfId="0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/>
    <xf numFmtId="1" fontId="18" fillId="0" borderId="9" xfId="0" applyNumberFormat="1" applyFont="1" applyBorder="1" applyAlignment="1">
      <alignment horizontal="center" vertical="center"/>
    </xf>
    <xf numFmtId="0" fontId="0" fillId="0" borderId="4" xfId="0" applyFill="1" applyBorder="1" applyAlignment="1"/>
    <xf numFmtId="0" fontId="18" fillId="0" borderId="17" xfId="0" applyFont="1" applyFill="1" applyBorder="1" applyAlignment="1"/>
    <xf numFmtId="1" fontId="18" fillId="0" borderId="10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0" fontId="0" fillId="0" borderId="3" xfId="0" applyFill="1" applyBorder="1" applyAlignment="1"/>
    <xf numFmtId="0" fontId="18" fillId="0" borderId="23" xfId="0" applyFont="1" applyFill="1" applyBorder="1" applyAlignment="1"/>
    <xf numFmtId="3" fontId="21" fillId="9" borderId="4" xfId="0" applyNumberFormat="1" applyFont="1" applyFill="1" applyBorder="1" applyAlignment="1">
      <alignment horizontal="center" vertical="center"/>
    </xf>
    <xf numFmtId="3" fontId="21" fillId="9" borderId="3" xfId="0" applyNumberFormat="1" applyFont="1" applyFill="1" applyBorder="1" applyAlignment="1">
      <alignment horizontal="center" vertical="center"/>
    </xf>
    <xf numFmtId="3" fontId="22" fillId="0" borderId="9" xfId="0" applyNumberFormat="1" applyFont="1" applyBorder="1" applyAlignment="1">
      <alignment horizontal="right" vertical="center"/>
    </xf>
    <xf numFmtId="9" fontId="21" fillId="0" borderId="5" xfId="5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/>
    </xf>
    <xf numFmtId="9" fontId="21" fillId="0" borderId="6" xfId="5" applyFont="1" applyBorder="1" applyAlignment="1">
      <alignment horizontal="right" vertical="center"/>
    </xf>
    <xf numFmtId="3" fontId="22" fillId="0" borderId="11" xfId="0" applyNumberFormat="1" applyFont="1" applyBorder="1" applyAlignment="1">
      <alignment horizontal="right" vertical="center"/>
    </xf>
    <xf numFmtId="9" fontId="21" fillId="0" borderId="7" xfId="5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3" fontId="22" fillId="2" borderId="25" xfId="0" applyNumberFormat="1" applyFont="1" applyFill="1" applyBorder="1" applyAlignment="1">
      <alignment horizontal="center" vertical="center" wrapText="1"/>
    </xf>
    <xf numFmtId="3" fontId="21" fillId="9" borderId="21" xfId="0" applyNumberFormat="1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3" fontId="21" fillId="9" borderId="21" xfId="0" applyNumberFormat="1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right" vertical="center"/>
    </xf>
    <xf numFmtId="0" fontId="19" fillId="2" borderId="4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3" fontId="21" fillId="2" borderId="11" xfId="0" applyNumberFormat="1" applyFont="1" applyFill="1" applyBorder="1" applyAlignment="1">
      <alignment horizontal="center" vertical="center" wrapText="1"/>
    </xf>
    <xf numFmtId="3" fontId="21" fillId="9" borderId="3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9" fontId="21" fillId="0" borderId="5" xfId="5" applyFont="1" applyFill="1" applyBorder="1" applyAlignment="1">
      <alignment horizontal="center" vertical="center"/>
    </xf>
    <xf numFmtId="9" fontId="21" fillId="0" borderId="6" xfId="5" applyFont="1" applyFill="1" applyBorder="1" applyAlignment="1">
      <alignment horizontal="center" vertical="center"/>
    </xf>
    <xf numFmtId="9" fontId="21" fillId="0" borderId="7" xfId="5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9" fontId="21" fillId="0" borderId="9" xfId="5" applyFont="1" applyFill="1" applyBorder="1" applyAlignment="1">
      <alignment horizontal="center" vertical="center"/>
    </xf>
    <xf numFmtId="9" fontId="21" fillId="0" borderId="10" xfId="5" applyFont="1" applyFill="1" applyBorder="1" applyAlignment="1">
      <alignment horizontal="center" vertical="center"/>
    </xf>
    <xf numFmtId="9" fontId="21" fillId="0" borderId="11" xfId="5" applyFont="1" applyFill="1" applyBorder="1" applyAlignment="1">
      <alignment horizontal="center" vertical="center"/>
    </xf>
    <xf numFmtId="3" fontId="21" fillId="9" borderId="14" xfId="0" applyNumberFormat="1" applyFont="1" applyFill="1" applyBorder="1" applyAlignment="1">
      <alignment horizontal="center" vertical="center"/>
    </xf>
    <xf numFmtId="168" fontId="45" fillId="9" borderId="1" xfId="2" applyNumberFormat="1" applyFont="1" applyFill="1" applyBorder="1" applyAlignment="1">
      <alignment horizontal="center" vertical="center"/>
    </xf>
    <xf numFmtId="168" fontId="46" fillId="9" borderId="1" xfId="0" applyNumberFormat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168" fontId="45" fillId="9" borderId="18" xfId="2" applyNumberFormat="1" applyFont="1" applyFill="1" applyBorder="1" applyAlignment="1">
      <alignment horizontal="center" vertical="center"/>
    </xf>
    <xf numFmtId="3" fontId="14" fillId="9" borderId="1" xfId="2" applyNumberFormat="1" applyFont="1" applyFill="1" applyBorder="1" applyAlignment="1">
      <alignment horizontal="center" vertical="center"/>
    </xf>
    <xf numFmtId="9" fontId="21" fillId="0" borderId="22" xfId="5" applyFont="1" applyFill="1" applyBorder="1" applyAlignment="1">
      <alignment horizontal="center" vertical="center"/>
    </xf>
    <xf numFmtId="9" fontId="21" fillId="0" borderId="17" xfId="5" applyFont="1" applyFill="1" applyBorder="1" applyAlignment="1">
      <alignment horizontal="center" vertical="center"/>
    </xf>
    <xf numFmtId="9" fontId="21" fillId="0" borderId="23" xfId="5" applyFont="1" applyFill="1" applyBorder="1" applyAlignment="1">
      <alignment horizontal="center" vertical="center"/>
    </xf>
    <xf numFmtId="9" fontId="21" fillId="0" borderId="8" xfId="5" applyFont="1" applyFill="1" applyBorder="1" applyAlignment="1">
      <alignment horizontal="center" vertical="center"/>
    </xf>
    <xf numFmtId="9" fontId="21" fillId="0" borderId="27" xfId="5" applyFont="1" applyFill="1" applyBorder="1" applyAlignment="1">
      <alignment horizontal="center" vertical="center"/>
    </xf>
    <xf numFmtId="9" fontId="21" fillId="0" borderId="28" xfId="5" applyFont="1" applyFill="1" applyBorder="1" applyAlignment="1">
      <alignment horizontal="center" vertical="center"/>
    </xf>
    <xf numFmtId="9" fontId="21" fillId="9" borderId="29" xfId="5" applyFont="1" applyFill="1" applyBorder="1" applyAlignment="1">
      <alignment horizontal="center" vertical="center"/>
    </xf>
    <xf numFmtId="9" fontId="21" fillId="9" borderId="6" xfId="5" applyFont="1" applyFill="1" applyBorder="1" applyAlignment="1">
      <alignment horizontal="center" vertical="center"/>
    </xf>
    <xf numFmtId="9" fontId="21" fillId="0" borderId="25" xfId="5" applyFont="1" applyFill="1" applyBorder="1" applyAlignment="1">
      <alignment horizontal="center" vertical="center"/>
    </xf>
    <xf numFmtId="9" fontId="21" fillId="9" borderId="26" xfId="5" applyFont="1" applyFill="1" applyBorder="1" applyAlignment="1">
      <alignment horizontal="center" vertical="center"/>
    </xf>
    <xf numFmtId="9" fontId="21" fillId="9" borderId="5" xfId="5" applyFont="1" applyFill="1" applyBorder="1" applyAlignment="1">
      <alignment horizontal="center" vertical="center"/>
    </xf>
    <xf numFmtId="9" fontId="21" fillId="9" borderId="7" xfId="5" applyFont="1" applyFill="1" applyBorder="1" applyAlignment="1">
      <alignment horizontal="center" vertical="center"/>
    </xf>
    <xf numFmtId="9" fontId="21" fillId="0" borderId="30" xfId="5" applyFont="1" applyFill="1" applyBorder="1" applyAlignment="1">
      <alignment horizontal="center" vertical="center"/>
    </xf>
    <xf numFmtId="9" fontId="21" fillId="0" borderId="31" xfId="5" applyFont="1" applyFill="1" applyBorder="1" applyAlignment="1">
      <alignment horizontal="center" vertical="center"/>
    </xf>
    <xf numFmtId="3" fontId="14" fillId="0" borderId="10" xfId="2" applyNumberFormat="1" applyFont="1" applyFill="1" applyBorder="1" applyAlignment="1">
      <alignment horizontal="center" vertical="center"/>
    </xf>
    <xf numFmtId="3" fontId="44" fillId="0" borderId="10" xfId="0" applyNumberFormat="1" applyFont="1" applyFill="1" applyBorder="1" applyAlignment="1">
      <alignment horizontal="center" vertical="center"/>
    </xf>
    <xf numFmtId="168" fontId="45" fillId="0" borderId="10" xfId="2" applyNumberFormat="1" applyFont="1" applyFill="1" applyBorder="1" applyAlignment="1">
      <alignment horizontal="center" vertical="center"/>
    </xf>
    <xf numFmtId="168" fontId="45" fillId="0" borderId="19" xfId="2" applyNumberFormat="1" applyFont="1" applyFill="1" applyBorder="1" applyAlignment="1">
      <alignment horizontal="center" vertical="center"/>
    </xf>
    <xf numFmtId="3" fontId="44" fillId="0" borderId="19" xfId="0" applyNumberFormat="1" applyFont="1" applyFill="1" applyBorder="1" applyAlignment="1">
      <alignment horizontal="center" vertical="center"/>
    </xf>
    <xf numFmtId="164" fontId="45" fillId="0" borderId="10" xfId="2" applyNumberFormat="1" applyFont="1" applyFill="1" applyBorder="1" applyAlignment="1">
      <alignment horizontal="center" vertical="center"/>
    </xf>
    <xf numFmtId="164" fontId="45" fillId="0" borderId="11" xfId="2" applyNumberFormat="1" applyFont="1" applyFill="1" applyBorder="1" applyAlignment="1">
      <alignment horizontal="center" vertical="center"/>
    </xf>
    <xf numFmtId="169" fontId="46" fillId="9" borderId="1" xfId="0" applyNumberFormat="1" applyFont="1" applyFill="1" applyBorder="1" applyAlignment="1">
      <alignment horizontal="center" vertical="center"/>
    </xf>
    <xf numFmtId="169" fontId="46" fillId="9" borderId="3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1" fillId="7" borderId="0" xfId="2" applyFont="1" applyFill="1" applyAlignment="1"/>
    <xf numFmtId="0" fontId="12" fillId="7" borderId="0" xfId="2" applyFont="1" applyFill="1" applyAlignment="1">
      <alignment horizontal="right" vertical="center"/>
    </xf>
    <xf numFmtId="0" fontId="10" fillId="7" borderId="0" xfId="2" applyFont="1" applyFill="1" applyAlignment="1">
      <alignment vertical="center"/>
    </xf>
    <xf numFmtId="0" fontId="3" fillId="7" borderId="0" xfId="8" applyFont="1" applyFill="1" applyAlignment="1">
      <alignment horizontal="left" vertical="top"/>
    </xf>
    <xf numFmtId="0" fontId="3" fillId="7" borderId="0" xfId="8" applyFont="1" applyFill="1" applyAlignment="1"/>
    <xf numFmtId="0" fontId="3" fillId="7" borderId="0" xfId="8" applyFont="1" applyFill="1" applyAlignment="1">
      <alignment vertical="top"/>
    </xf>
    <xf numFmtId="0" fontId="44" fillId="7" borderId="1" xfId="8" applyFont="1" applyFill="1" applyBorder="1" applyAlignment="1">
      <alignment horizontal="center" vertical="center" wrapText="1"/>
    </xf>
    <xf numFmtId="1" fontId="44" fillId="7" borderId="1" xfId="8" applyNumberFormat="1" applyFont="1" applyFill="1" applyBorder="1" applyAlignment="1">
      <alignment horizontal="center" vertical="center" wrapText="1"/>
    </xf>
    <xf numFmtId="4" fontId="44" fillId="7" borderId="1" xfId="8" applyNumberFormat="1" applyFont="1" applyFill="1" applyBorder="1" applyAlignment="1">
      <alignment horizontal="center" vertical="top" wrapText="1"/>
    </xf>
    <xf numFmtId="0" fontId="3" fillId="7" borderId="0" xfId="8" applyFont="1" applyFill="1" applyAlignment="1">
      <alignment horizontal="center" vertical="center"/>
    </xf>
    <xf numFmtId="0" fontId="3" fillId="7" borderId="1" xfId="8" applyFont="1" applyFill="1" applyBorder="1" applyAlignment="1">
      <alignment horizontal="left" vertical="top"/>
    </xf>
    <xf numFmtId="0" fontId="3" fillId="7" borderId="1" xfId="8" applyNumberFormat="1" applyFont="1" applyFill="1" applyBorder="1" applyAlignment="1">
      <alignment vertical="top" wrapText="1"/>
    </xf>
    <xf numFmtId="1" fontId="3" fillId="7" borderId="1" xfId="8" applyNumberFormat="1" applyFont="1" applyFill="1" applyBorder="1" applyAlignment="1">
      <alignment horizontal="center" vertical="top"/>
    </xf>
    <xf numFmtId="4" fontId="3" fillId="7" borderId="1" xfId="8" applyNumberFormat="1" applyFont="1" applyFill="1" applyBorder="1" applyAlignment="1">
      <alignment horizontal="center" vertical="top"/>
    </xf>
    <xf numFmtId="0" fontId="3" fillId="7" borderId="1" xfId="8" applyFont="1" applyFill="1" applyBorder="1" applyAlignment="1">
      <alignment horizontal="left" vertical="top" wrapText="1"/>
    </xf>
    <xf numFmtId="0" fontId="0" fillId="7" borderId="1" xfId="9" applyFont="1" applyFill="1" applyBorder="1" applyAlignment="1">
      <alignment horizontal="left" vertical="top"/>
    </xf>
    <xf numFmtId="49" fontId="3" fillId="7" borderId="1" xfId="8" applyNumberFormat="1" applyFont="1" applyFill="1" applyBorder="1" applyAlignment="1" applyProtection="1">
      <alignment horizontal="left" vertical="top" wrapText="1"/>
      <protection locked="0"/>
    </xf>
    <xf numFmtId="0" fontId="3" fillId="7" borderId="1" xfId="8" applyFont="1" applyFill="1" applyBorder="1" applyAlignment="1">
      <alignment vertical="top" wrapText="1"/>
    </xf>
    <xf numFmtId="172" fontId="3" fillId="7" borderId="1" xfId="8" applyNumberFormat="1" applyFont="1" applyFill="1" applyBorder="1" applyAlignment="1">
      <alignment horizontal="left" vertical="top"/>
    </xf>
    <xf numFmtId="0" fontId="0" fillId="7" borderId="1" xfId="10" applyNumberFormat="1" applyFont="1" applyFill="1" applyBorder="1" applyAlignment="1">
      <alignment vertical="top" wrapText="1"/>
    </xf>
    <xf numFmtId="49" fontId="3" fillId="7" borderId="1" xfId="8" applyNumberFormat="1" applyFont="1" applyFill="1" applyBorder="1" applyAlignment="1">
      <alignment horizontal="left" vertical="top"/>
    </xf>
    <xf numFmtId="49" fontId="3" fillId="7" borderId="1" xfId="8" applyNumberFormat="1" applyFont="1" applyFill="1" applyBorder="1" applyAlignment="1">
      <alignment horizontal="left" vertical="top" wrapText="1"/>
    </xf>
    <xf numFmtId="1" fontId="3" fillId="7" borderId="0" xfId="8" applyNumberFormat="1" applyFont="1" applyFill="1" applyAlignment="1">
      <alignment vertical="top"/>
    </xf>
    <xf numFmtId="4" fontId="3" fillId="7" borderId="0" xfId="8" applyNumberFormat="1" applyFill="1" applyAlignment="1">
      <alignment horizontal="center"/>
    </xf>
    <xf numFmtId="0" fontId="11" fillId="7" borderId="0" xfId="2" applyFont="1" applyFill="1" applyAlignment="1">
      <alignment horizontal="right"/>
    </xf>
    <xf numFmtId="0" fontId="11" fillId="7" borderId="0" xfId="2" applyFont="1" applyFill="1" applyAlignment="1">
      <alignment wrapText="1"/>
    </xf>
    <xf numFmtId="0" fontId="14" fillId="7" borderId="12" xfId="2" applyFont="1" applyFill="1" applyBorder="1" applyAlignment="1">
      <alignment vertical="center"/>
    </xf>
    <xf numFmtId="0" fontId="50" fillId="7" borderId="0" xfId="8" applyFont="1" applyFill="1" applyAlignment="1">
      <alignment vertical="top"/>
    </xf>
    <xf numFmtId="0" fontId="51" fillId="7" borderId="0" xfId="0" applyFont="1" applyFill="1"/>
    <xf numFmtId="0" fontId="1" fillId="7" borderId="1" xfId="8" applyFont="1" applyFill="1" applyBorder="1" applyAlignment="1">
      <alignment horizontal="center" vertical="center"/>
    </xf>
    <xf numFmtId="0" fontId="3" fillId="7" borderId="1" xfId="8" applyFont="1" applyFill="1" applyBorder="1" applyAlignment="1">
      <alignment vertical="top"/>
    </xf>
    <xf numFmtId="0" fontId="50" fillId="7" borderId="0" xfId="8" applyFont="1" applyFill="1" applyAlignment="1">
      <alignment vertical="top" wrapText="1"/>
    </xf>
    <xf numFmtId="0" fontId="50" fillId="7" borderId="0" xfId="8" applyFont="1" applyFill="1" applyAlignment="1"/>
    <xf numFmtId="0" fontId="14" fillId="7" borderId="12" xfId="2" applyFont="1" applyFill="1" applyBorder="1" applyAlignment="1">
      <alignment horizontal="right" vertical="center"/>
    </xf>
    <xf numFmtId="0" fontId="13" fillId="0" borderId="4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3" fillId="0" borderId="14" xfId="2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35" fillId="0" borderId="1" xfId="4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4" fontId="42" fillId="0" borderId="1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20" fillId="3" borderId="9" xfId="4" applyFont="1" applyFill="1" applyBorder="1" applyAlignment="1">
      <alignment horizontal="center" vertical="center" wrapText="1"/>
    </xf>
    <xf numFmtId="0" fontId="20" fillId="3" borderId="4" xfId="4" applyFont="1" applyFill="1" applyBorder="1" applyAlignment="1">
      <alignment horizontal="center" vertical="center" wrapText="1"/>
    </xf>
    <xf numFmtId="0" fontId="20" fillId="3" borderId="5" xfId="4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1" xr:uid="{00000000-0005-0000-0000-000001000000}"/>
    <cellStyle name="Обычный 2 2" xfId="9" xr:uid="{00000000-0005-0000-0000-000002000000}"/>
    <cellStyle name="Обычный 3" xfId="7" xr:uid="{00000000-0005-0000-0000-000003000000}"/>
    <cellStyle name="Обычный 4" xfId="2" xr:uid="{00000000-0005-0000-0000-000004000000}"/>
    <cellStyle name="Обычный 5" xfId="8" xr:uid="{00000000-0005-0000-0000-000005000000}"/>
    <cellStyle name="Обычный 5 2" xfId="11" xr:uid="{00000000-0005-0000-0000-000006000000}"/>
    <cellStyle name="Обычный 6" xfId="4" xr:uid="{00000000-0005-0000-0000-000007000000}"/>
    <cellStyle name="Обычный 7" xfId="6" xr:uid="{00000000-0005-0000-0000-000008000000}"/>
    <cellStyle name="Обычный 8" xfId="13" xr:uid="{00000000-0005-0000-0000-000009000000}"/>
    <cellStyle name="Обычный_Лист1 2" xfId="10" xr:uid="{00000000-0005-0000-0000-00000A000000}"/>
    <cellStyle name="Процентный" xfId="5" builtinId="5"/>
    <cellStyle name="Процентный 2" xfId="3" xr:uid="{00000000-0005-0000-0000-00000C000000}"/>
    <cellStyle name="Процентный 3" xfId="14" xr:uid="{00000000-0005-0000-0000-00000D000000}"/>
    <cellStyle name="Финансовый 2" xfId="12" xr:uid="{00000000-0005-0000-0000-00000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55245</xdr:rowOff>
    </xdr:from>
    <xdr:to>
      <xdr:col>2</xdr:col>
      <xdr:colOff>101069</xdr:colOff>
      <xdr:row>2</xdr:row>
      <xdr:rowOff>219075</xdr:rowOff>
    </xdr:to>
    <xdr:pic>
      <xdr:nvPicPr>
        <xdr:cNvPr id="2" name="Рисунок 5" descr="Описание: логотип UMG_WEB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93370"/>
          <a:ext cx="1586969" cy="40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7"/>
  <sheetViews>
    <sheetView workbookViewId="0">
      <pane ySplit="3" topLeftCell="A118" activePane="bottomLeft" state="frozenSplit"/>
      <selection activeCell="D120" sqref="D120"/>
      <selection pane="bottomLeft" activeCell="D120" sqref="D120"/>
    </sheetView>
  </sheetViews>
  <sheetFormatPr defaultRowHeight="14.4" x14ac:dyDescent="0.3"/>
  <cols>
    <col min="1" max="1" width="5.109375" customWidth="1"/>
    <col min="2" max="2" width="19.109375" customWidth="1"/>
    <col min="3" max="3" width="38.109375" customWidth="1"/>
    <col min="4" max="5" width="14.5546875" customWidth="1"/>
    <col min="6" max="6" width="7.88671875" customWidth="1"/>
    <col min="7" max="8" width="14.6640625" customWidth="1"/>
  </cols>
  <sheetData>
    <row r="1" spans="1:8" s="6" customFormat="1" ht="15" customHeight="1" x14ac:dyDescent="0.3">
      <c r="A1" s="196" t="s">
        <v>0</v>
      </c>
      <c r="B1" s="198" t="s">
        <v>1</v>
      </c>
      <c r="C1" s="198" t="s">
        <v>2</v>
      </c>
      <c r="D1" s="194" t="s">
        <v>484</v>
      </c>
      <c r="E1" s="194" t="s">
        <v>483</v>
      </c>
      <c r="F1" s="194" t="s">
        <v>3</v>
      </c>
      <c r="G1" s="194" t="s">
        <v>481</v>
      </c>
      <c r="H1" s="194" t="s">
        <v>482</v>
      </c>
    </row>
    <row r="2" spans="1:8" s="6" customFormat="1" ht="15" thickBot="1" x14ac:dyDescent="0.35">
      <c r="A2" s="197"/>
      <c r="B2" s="199"/>
      <c r="C2" s="199"/>
      <c r="D2" s="195"/>
      <c r="E2" s="195"/>
      <c r="F2" s="195"/>
      <c r="G2" s="195"/>
      <c r="H2" s="195"/>
    </row>
    <row r="3" spans="1:8" x14ac:dyDescent="0.3">
      <c r="A3" s="2"/>
      <c r="B3" s="2"/>
      <c r="C3" s="2"/>
      <c r="D3" s="2"/>
      <c r="E3" s="2"/>
      <c r="F3" s="2"/>
      <c r="G3" s="1"/>
    </row>
    <row r="4" spans="1:8" x14ac:dyDescent="0.3">
      <c r="A4" s="3">
        <v>1</v>
      </c>
      <c r="B4" s="7" t="s">
        <v>70</v>
      </c>
      <c r="C4" s="8" t="s">
        <v>254</v>
      </c>
      <c r="D4" s="4">
        <v>3863</v>
      </c>
      <c r="E4" s="4">
        <v>2720</v>
      </c>
      <c r="F4" s="5">
        <v>0.15</v>
      </c>
      <c r="G4" s="4">
        <v>3283.4339999999997</v>
      </c>
      <c r="H4" s="4">
        <v>2312.0793026099991</v>
      </c>
    </row>
    <row r="5" spans="1:8" ht="28.8" x14ac:dyDescent="0.3">
      <c r="A5" s="3">
        <v>2</v>
      </c>
      <c r="B5" s="7" t="s">
        <v>71</v>
      </c>
      <c r="C5" s="8" t="s">
        <v>255</v>
      </c>
      <c r="D5" s="4">
        <v>3863</v>
      </c>
      <c r="E5" s="4">
        <v>2656</v>
      </c>
      <c r="F5" s="5">
        <v>0.15</v>
      </c>
      <c r="G5" s="4">
        <v>3283.4339999999997</v>
      </c>
      <c r="H5" s="4">
        <v>2257.3608749999999</v>
      </c>
    </row>
    <row r="6" spans="1:8" x14ac:dyDescent="0.3">
      <c r="A6" s="3">
        <v>3</v>
      </c>
      <c r="B6" s="7" t="s">
        <v>72</v>
      </c>
      <c r="C6" s="8" t="s">
        <v>256</v>
      </c>
      <c r="D6" s="4">
        <v>387</v>
      </c>
      <c r="E6" s="4">
        <v>174</v>
      </c>
      <c r="F6" s="5">
        <v>0.15</v>
      </c>
      <c r="G6" s="4">
        <v>328.83591509999997</v>
      </c>
      <c r="H6" s="4">
        <v>148.23269999999999</v>
      </c>
    </row>
    <row r="7" spans="1:8" ht="28.8" x14ac:dyDescent="0.3">
      <c r="A7" s="3">
        <v>4</v>
      </c>
      <c r="B7" s="7" t="s">
        <v>73</v>
      </c>
      <c r="C7" s="8" t="s">
        <v>257</v>
      </c>
      <c r="D7" s="4">
        <v>10449</v>
      </c>
      <c r="E7" s="4">
        <v>10317</v>
      </c>
      <c r="F7" s="5">
        <v>0.15</v>
      </c>
      <c r="G7" s="4">
        <v>8881.8382169999986</v>
      </c>
      <c r="H7" s="4">
        <v>8769.5761160699985</v>
      </c>
    </row>
    <row r="8" spans="1:8" ht="28.8" x14ac:dyDescent="0.3">
      <c r="A8" s="3">
        <v>5</v>
      </c>
      <c r="B8" s="7" t="s">
        <v>76</v>
      </c>
      <c r="C8" s="8" t="s">
        <v>260</v>
      </c>
      <c r="D8" s="4">
        <v>26250</v>
      </c>
      <c r="E8" s="4">
        <v>24433</v>
      </c>
      <c r="F8" s="5">
        <v>0.15</v>
      </c>
      <c r="G8" s="4">
        <v>22312.426499999998</v>
      </c>
      <c r="H8" s="4">
        <v>20767.72005</v>
      </c>
    </row>
    <row r="9" spans="1:8" x14ac:dyDescent="0.3">
      <c r="A9" s="3">
        <v>6</v>
      </c>
      <c r="B9" s="7" t="s">
        <v>77</v>
      </c>
      <c r="C9" s="8" t="s">
        <v>68</v>
      </c>
      <c r="D9" s="4">
        <v>91</v>
      </c>
      <c r="E9" s="4">
        <v>87</v>
      </c>
      <c r="F9" s="5">
        <v>0.15</v>
      </c>
      <c r="G9" s="4">
        <v>77.75768699999999</v>
      </c>
      <c r="H9" s="4">
        <v>73.873799999999989</v>
      </c>
    </row>
    <row r="10" spans="1:8" ht="28.8" x14ac:dyDescent="0.3">
      <c r="A10" s="3">
        <v>7</v>
      </c>
      <c r="B10" s="7" t="s">
        <v>79</v>
      </c>
      <c r="C10" s="8" t="s">
        <v>262</v>
      </c>
      <c r="D10" s="4">
        <v>76</v>
      </c>
      <c r="E10" s="4">
        <v>65</v>
      </c>
      <c r="F10" s="5">
        <v>0.15</v>
      </c>
      <c r="G10" s="4">
        <v>64.213521750000012</v>
      </c>
      <c r="H10" s="4">
        <v>54.849764969999988</v>
      </c>
    </row>
    <row r="11" spans="1:8" ht="28.8" x14ac:dyDescent="0.3">
      <c r="A11" s="3">
        <v>8</v>
      </c>
      <c r="B11" s="7" t="s">
        <v>82</v>
      </c>
      <c r="C11" s="8" t="s">
        <v>270</v>
      </c>
      <c r="D11" s="4">
        <v>2393</v>
      </c>
      <c r="E11" s="4">
        <v>1818</v>
      </c>
      <c r="F11" s="5">
        <v>0.15</v>
      </c>
      <c r="G11" s="4">
        <v>2034.3112334999996</v>
      </c>
      <c r="H11" s="4">
        <v>1545.3421500000002</v>
      </c>
    </row>
    <row r="12" spans="1:8" x14ac:dyDescent="0.3">
      <c r="A12" s="3">
        <v>9</v>
      </c>
      <c r="B12" s="7" t="s">
        <v>84</v>
      </c>
      <c r="C12" s="8" t="s">
        <v>69</v>
      </c>
      <c r="D12" s="4">
        <v>69</v>
      </c>
      <c r="E12" s="4">
        <v>69</v>
      </c>
      <c r="F12" s="5">
        <v>0.15</v>
      </c>
      <c r="G12" s="4">
        <v>58.803318000000004</v>
      </c>
      <c r="H12" s="4">
        <v>58.77346859999998</v>
      </c>
    </row>
    <row r="13" spans="1:8" x14ac:dyDescent="0.3">
      <c r="A13" s="3">
        <v>10</v>
      </c>
      <c r="B13" s="7" t="s">
        <v>86</v>
      </c>
      <c r="C13" s="8" t="s">
        <v>274</v>
      </c>
      <c r="D13" s="4">
        <v>46548</v>
      </c>
      <c r="E13" s="4">
        <v>42318</v>
      </c>
      <c r="F13" s="5">
        <v>0.15</v>
      </c>
      <c r="G13" s="4">
        <v>39565.379699999998</v>
      </c>
      <c r="H13" s="4">
        <v>35970.019469999999</v>
      </c>
    </row>
    <row r="14" spans="1:8" x14ac:dyDescent="0.3">
      <c r="A14" s="3">
        <v>11</v>
      </c>
      <c r="B14" s="7" t="s">
        <v>87</v>
      </c>
      <c r="C14" s="8" t="s">
        <v>275</v>
      </c>
      <c r="D14" s="4">
        <v>33291</v>
      </c>
      <c r="E14" s="4">
        <v>30517</v>
      </c>
      <c r="F14" s="5">
        <v>0.15</v>
      </c>
      <c r="G14" s="4">
        <v>28297.231199999998</v>
      </c>
      <c r="H14" s="4">
        <v>25939.128599999996</v>
      </c>
    </row>
    <row r="15" spans="1:8" x14ac:dyDescent="0.3">
      <c r="A15" s="3">
        <v>12</v>
      </c>
      <c r="B15" s="7" t="s">
        <v>88</v>
      </c>
      <c r="C15" s="8" t="s">
        <v>276</v>
      </c>
      <c r="D15" s="4">
        <v>33291</v>
      </c>
      <c r="E15" s="4">
        <v>30517</v>
      </c>
      <c r="F15" s="5">
        <v>0.15</v>
      </c>
      <c r="G15" s="4">
        <v>28297.231199999998</v>
      </c>
      <c r="H15" s="4">
        <v>25939.128599999996</v>
      </c>
    </row>
    <row r="16" spans="1:8" x14ac:dyDescent="0.3">
      <c r="A16" s="3">
        <v>13</v>
      </c>
      <c r="B16" s="7" t="s">
        <v>89</v>
      </c>
      <c r="C16" s="8" t="s">
        <v>277</v>
      </c>
      <c r="D16" s="4">
        <v>89246</v>
      </c>
      <c r="E16" s="4">
        <v>59641</v>
      </c>
      <c r="F16" s="5">
        <v>0.15</v>
      </c>
      <c r="G16" s="4">
        <v>75859.265159999995</v>
      </c>
      <c r="H16" s="4">
        <v>50695.235929799994</v>
      </c>
    </row>
    <row r="17" spans="1:9" x14ac:dyDescent="0.3">
      <c r="A17" s="3">
        <v>14</v>
      </c>
      <c r="B17" s="7" t="s">
        <v>90</v>
      </c>
      <c r="C17" s="8" t="s">
        <v>278</v>
      </c>
      <c r="D17" s="4">
        <v>89724</v>
      </c>
      <c r="E17" s="4">
        <v>69300</v>
      </c>
      <c r="F17" s="5">
        <v>0.15</v>
      </c>
      <c r="G17" s="4">
        <v>76265.21699999999</v>
      </c>
      <c r="H17" s="4">
        <v>58904.888045850006</v>
      </c>
    </row>
    <row r="18" spans="1:9" x14ac:dyDescent="0.3">
      <c r="A18" s="3">
        <v>15</v>
      </c>
      <c r="B18" s="7" t="s">
        <v>91</v>
      </c>
      <c r="C18" s="8" t="s">
        <v>279</v>
      </c>
      <c r="D18" s="4">
        <v>46003</v>
      </c>
      <c r="E18" s="4">
        <v>41912</v>
      </c>
      <c r="F18" s="5">
        <v>0.15</v>
      </c>
      <c r="G18" s="4">
        <v>39102.713999999993</v>
      </c>
      <c r="H18" s="4">
        <v>35625.258900000001</v>
      </c>
    </row>
    <row r="19" spans="1:9" x14ac:dyDescent="0.3">
      <c r="A19" s="3">
        <v>16</v>
      </c>
      <c r="B19" s="7" t="s">
        <v>92</v>
      </c>
      <c r="C19" s="8" t="s">
        <v>280</v>
      </c>
      <c r="D19" s="4">
        <v>49427</v>
      </c>
      <c r="E19" s="4">
        <v>45002</v>
      </c>
      <c r="F19" s="5">
        <v>0.15</v>
      </c>
      <c r="G19" s="4">
        <v>42013.030500000001</v>
      </c>
      <c r="H19" s="4">
        <v>38252.006099999991</v>
      </c>
    </row>
    <row r="20" spans="1:9" x14ac:dyDescent="0.3">
      <c r="A20" s="3">
        <v>17</v>
      </c>
      <c r="B20" s="7" t="s">
        <v>93</v>
      </c>
      <c r="C20" s="8" t="s">
        <v>281</v>
      </c>
      <c r="D20" s="4">
        <v>61455</v>
      </c>
      <c r="E20" s="4">
        <v>56012</v>
      </c>
      <c r="F20" s="5">
        <v>0.15</v>
      </c>
      <c r="G20" s="4">
        <v>52236.450000000004</v>
      </c>
      <c r="H20" s="4">
        <v>47609.792999999998</v>
      </c>
    </row>
    <row r="21" spans="1:9" x14ac:dyDescent="0.3">
      <c r="A21" s="3">
        <v>18</v>
      </c>
      <c r="B21" s="7" t="s">
        <v>94</v>
      </c>
      <c r="C21" s="8" t="s">
        <v>282</v>
      </c>
      <c r="D21" s="4">
        <v>61455</v>
      </c>
      <c r="E21" s="4">
        <v>56012</v>
      </c>
      <c r="F21" s="5">
        <v>0.15</v>
      </c>
      <c r="G21" s="4">
        <v>52236.450000000004</v>
      </c>
      <c r="H21" s="4">
        <v>47609.792999999998</v>
      </c>
    </row>
    <row r="22" spans="1:9" x14ac:dyDescent="0.3">
      <c r="A22" s="3">
        <v>19</v>
      </c>
      <c r="B22" s="7"/>
      <c r="C22" s="8" t="s">
        <v>286</v>
      </c>
      <c r="D22" s="4">
        <v>35398</v>
      </c>
      <c r="E22" s="4">
        <v>31096</v>
      </c>
      <c r="F22" s="5">
        <v>0.15</v>
      </c>
      <c r="G22" s="4">
        <v>30088.195199999995</v>
      </c>
      <c r="H22" s="4">
        <v>26431.643699999993</v>
      </c>
    </row>
    <row r="23" spans="1:9" x14ac:dyDescent="0.3">
      <c r="A23" s="3">
        <v>20</v>
      </c>
      <c r="B23" s="7"/>
      <c r="C23" s="8" t="s">
        <v>287</v>
      </c>
      <c r="D23" s="4">
        <v>35398</v>
      </c>
      <c r="E23" s="4">
        <v>29078</v>
      </c>
      <c r="F23" s="5">
        <v>0.15</v>
      </c>
      <c r="G23" s="4">
        <v>30088.195199999995</v>
      </c>
      <c r="H23" s="4">
        <v>24716.049434999997</v>
      </c>
    </row>
    <row r="24" spans="1:9" x14ac:dyDescent="0.3">
      <c r="A24" s="3">
        <v>21</v>
      </c>
      <c r="B24" s="7"/>
      <c r="C24" s="8" t="s">
        <v>288</v>
      </c>
      <c r="D24" s="4">
        <v>56889</v>
      </c>
      <c r="E24" s="4">
        <v>41238</v>
      </c>
      <c r="F24" s="5">
        <v>0.15</v>
      </c>
      <c r="G24" s="4">
        <v>48356.027999999998</v>
      </c>
      <c r="H24" s="4">
        <v>35052.299666999992</v>
      </c>
    </row>
    <row r="25" spans="1:9" x14ac:dyDescent="0.3">
      <c r="A25" s="3">
        <v>22</v>
      </c>
      <c r="B25" s="7"/>
      <c r="C25" s="8" t="s">
        <v>289</v>
      </c>
      <c r="D25" s="4">
        <v>50208</v>
      </c>
      <c r="E25" s="4">
        <v>41429</v>
      </c>
      <c r="F25" s="5">
        <v>0.15</v>
      </c>
      <c r="G25" s="4">
        <v>42677.179649999998</v>
      </c>
      <c r="H25" s="4">
        <v>35214.829649999992</v>
      </c>
    </row>
    <row r="26" spans="1:9" x14ac:dyDescent="0.3">
      <c r="A26" s="3">
        <v>23</v>
      </c>
      <c r="B26" s="7"/>
      <c r="C26" s="8" t="s">
        <v>290</v>
      </c>
      <c r="D26" s="4">
        <v>38769</v>
      </c>
      <c r="E26" s="4">
        <v>35249</v>
      </c>
      <c r="F26" s="5">
        <v>0.15</v>
      </c>
      <c r="G26" s="4">
        <v>32953.737599999993</v>
      </c>
      <c r="H26" s="4">
        <v>29961.33525</v>
      </c>
    </row>
    <row r="27" spans="1:9" x14ac:dyDescent="0.3">
      <c r="A27" s="3">
        <v>24</v>
      </c>
      <c r="B27" s="7" t="s">
        <v>96</v>
      </c>
      <c r="C27" s="10" t="s">
        <v>292</v>
      </c>
      <c r="D27" s="4">
        <v>4243</v>
      </c>
      <c r="E27" s="4">
        <v>3337</v>
      </c>
      <c r="F27" s="5">
        <v>0.15</v>
      </c>
      <c r="G27" s="4">
        <v>3606.8074748999998</v>
      </c>
      <c r="H27" s="9">
        <v>2836.4819999999995</v>
      </c>
      <c r="I27" s="13"/>
    </row>
    <row r="28" spans="1:9" x14ac:dyDescent="0.3">
      <c r="A28" s="3">
        <v>25</v>
      </c>
      <c r="B28" s="7" t="s">
        <v>98</v>
      </c>
      <c r="C28" s="10" t="s">
        <v>294</v>
      </c>
      <c r="D28" s="4">
        <v>3700</v>
      </c>
      <c r="E28" s="4">
        <v>3513</v>
      </c>
      <c r="F28" s="5">
        <v>0.15</v>
      </c>
      <c r="G28" s="4">
        <v>3145.2014285999999</v>
      </c>
      <c r="H28" s="9">
        <v>2986.3488916799997</v>
      </c>
      <c r="I28" s="13"/>
    </row>
    <row r="29" spans="1:9" x14ac:dyDescent="0.3">
      <c r="A29" s="3">
        <v>26</v>
      </c>
      <c r="B29" s="7" t="s">
        <v>99</v>
      </c>
      <c r="C29" s="10" t="s">
        <v>295</v>
      </c>
      <c r="D29" s="4">
        <v>102</v>
      </c>
      <c r="E29" s="4">
        <v>81</v>
      </c>
      <c r="F29" s="5">
        <v>0.15</v>
      </c>
      <c r="G29" s="4">
        <v>86.488636499999998</v>
      </c>
      <c r="H29" s="9">
        <v>68.870028149999996</v>
      </c>
      <c r="I29" s="13"/>
    </row>
    <row r="30" spans="1:9" x14ac:dyDescent="0.3">
      <c r="A30" s="3">
        <v>27</v>
      </c>
      <c r="B30" s="7" t="s">
        <v>101</v>
      </c>
      <c r="C30" s="10" t="s">
        <v>297</v>
      </c>
      <c r="D30" s="4">
        <v>812</v>
      </c>
      <c r="E30" s="4">
        <v>689</v>
      </c>
      <c r="F30" s="5">
        <v>0.15</v>
      </c>
      <c r="G30" s="4">
        <v>689.92410689999997</v>
      </c>
      <c r="H30" s="9">
        <v>585.78104277</v>
      </c>
      <c r="I30" s="13"/>
    </row>
    <row r="31" spans="1:9" x14ac:dyDescent="0.3">
      <c r="A31" s="3">
        <v>28</v>
      </c>
      <c r="B31" s="7" t="s">
        <v>102</v>
      </c>
      <c r="C31" s="10" t="s">
        <v>298</v>
      </c>
      <c r="D31" s="4">
        <v>905</v>
      </c>
      <c r="E31" s="4">
        <v>756</v>
      </c>
      <c r="F31" s="5">
        <v>0.15</v>
      </c>
      <c r="G31" s="4">
        <v>769.44290849999993</v>
      </c>
      <c r="H31" s="9">
        <v>642.37102775999983</v>
      </c>
      <c r="I31" s="13"/>
    </row>
    <row r="32" spans="1:9" x14ac:dyDescent="0.3">
      <c r="A32" s="3">
        <v>29</v>
      </c>
      <c r="B32" s="7" t="s">
        <v>107</v>
      </c>
      <c r="C32" s="10" t="s">
        <v>303</v>
      </c>
      <c r="D32" s="4">
        <v>114</v>
      </c>
      <c r="E32" s="4">
        <v>99</v>
      </c>
      <c r="F32" s="5">
        <v>0.15</v>
      </c>
      <c r="G32" s="4">
        <v>96.935926499999994</v>
      </c>
      <c r="H32" s="9">
        <v>84.130199999999988</v>
      </c>
      <c r="I32" s="13"/>
    </row>
    <row r="33" spans="1:9" x14ac:dyDescent="0.3">
      <c r="A33" s="3">
        <v>30</v>
      </c>
      <c r="B33" s="7" t="s">
        <v>108</v>
      </c>
      <c r="C33" s="10" t="s">
        <v>304</v>
      </c>
      <c r="D33" s="4">
        <v>103</v>
      </c>
      <c r="E33" s="4">
        <v>82</v>
      </c>
      <c r="F33" s="5">
        <v>0.15</v>
      </c>
      <c r="G33" s="4">
        <v>87.607989000000018</v>
      </c>
      <c r="H33" s="9">
        <v>70.101315900000003</v>
      </c>
      <c r="I33" s="13"/>
    </row>
    <row r="34" spans="1:9" x14ac:dyDescent="0.3">
      <c r="A34" s="3">
        <v>31</v>
      </c>
      <c r="B34" s="7" t="s">
        <v>109</v>
      </c>
      <c r="C34" s="10" t="s">
        <v>305</v>
      </c>
      <c r="D34" s="4">
        <v>5046</v>
      </c>
      <c r="E34" s="4">
        <v>3528</v>
      </c>
      <c r="F34" s="5">
        <v>0.15</v>
      </c>
      <c r="G34" s="4">
        <v>4289.3587799999996</v>
      </c>
      <c r="H34" s="9">
        <v>2998.8090000000002</v>
      </c>
      <c r="I34" s="13"/>
    </row>
    <row r="35" spans="1:9" x14ac:dyDescent="0.3">
      <c r="A35" s="3">
        <v>32</v>
      </c>
      <c r="B35" s="7" t="s">
        <v>110</v>
      </c>
      <c r="C35" s="10" t="s">
        <v>306</v>
      </c>
      <c r="D35" s="4">
        <v>5046</v>
      </c>
      <c r="E35" s="4">
        <v>3528</v>
      </c>
      <c r="F35" s="5">
        <v>0.15</v>
      </c>
      <c r="G35" s="4">
        <v>4289.3587799999996</v>
      </c>
      <c r="H35" s="9">
        <v>2998.8090000000002</v>
      </c>
      <c r="I35" s="13"/>
    </row>
    <row r="36" spans="1:9" x14ac:dyDescent="0.3">
      <c r="A36" s="3">
        <v>33</v>
      </c>
      <c r="B36" s="7" t="s">
        <v>112</v>
      </c>
      <c r="C36" s="10" t="s">
        <v>308</v>
      </c>
      <c r="D36" s="4">
        <v>12976</v>
      </c>
      <c r="E36" s="4">
        <v>12361</v>
      </c>
      <c r="F36" s="5">
        <v>0.15</v>
      </c>
      <c r="G36" s="4">
        <v>11029.353299999999</v>
      </c>
      <c r="H36" s="9">
        <v>10506.988799999997</v>
      </c>
      <c r="I36" s="13"/>
    </row>
    <row r="37" spans="1:9" x14ac:dyDescent="0.3">
      <c r="A37" s="3">
        <v>34</v>
      </c>
      <c r="B37" s="7" t="s">
        <v>113</v>
      </c>
      <c r="C37" s="10" t="s">
        <v>309</v>
      </c>
      <c r="D37" s="4">
        <v>366</v>
      </c>
      <c r="E37" s="4">
        <v>360</v>
      </c>
      <c r="F37" s="5">
        <v>0.15</v>
      </c>
      <c r="G37" s="4">
        <v>310.95612449999993</v>
      </c>
      <c r="H37" s="9">
        <v>305.59248581399999</v>
      </c>
      <c r="I37" s="13"/>
    </row>
    <row r="38" spans="1:9" x14ac:dyDescent="0.3">
      <c r="A38" s="3">
        <v>35</v>
      </c>
      <c r="B38" s="7" t="s">
        <v>114</v>
      </c>
      <c r="C38" s="10" t="s">
        <v>310</v>
      </c>
      <c r="D38" s="4">
        <v>601</v>
      </c>
      <c r="E38" s="4">
        <v>377</v>
      </c>
      <c r="F38" s="5">
        <v>0.15</v>
      </c>
      <c r="G38" s="4">
        <v>510.9769538999999</v>
      </c>
      <c r="H38" s="9">
        <v>320.49599274000002</v>
      </c>
      <c r="I38" s="13"/>
    </row>
    <row r="39" spans="1:9" x14ac:dyDescent="0.3">
      <c r="A39" s="3">
        <v>36</v>
      </c>
      <c r="B39" s="7" t="s">
        <v>117</v>
      </c>
      <c r="C39" s="10" t="s">
        <v>313</v>
      </c>
      <c r="D39" s="4">
        <v>7613</v>
      </c>
      <c r="E39" s="4">
        <v>6293</v>
      </c>
      <c r="F39" s="5">
        <v>0.15</v>
      </c>
      <c r="G39" s="4">
        <v>6471.3499199999987</v>
      </c>
      <c r="H39" s="9">
        <v>5348.7139859999997</v>
      </c>
    </row>
    <row r="40" spans="1:9" x14ac:dyDescent="0.3">
      <c r="A40" s="3">
        <v>37</v>
      </c>
      <c r="B40" s="7" t="s">
        <v>120</v>
      </c>
      <c r="C40" s="10" t="s">
        <v>317</v>
      </c>
      <c r="D40" s="4">
        <v>120</v>
      </c>
      <c r="E40" s="4">
        <v>60</v>
      </c>
      <c r="F40" s="5">
        <v>0.15</v>
      </c>
      <c r="G40" s="4">
        <v>101.98047509999999</v>
      </c>
      <c r="H40" s="9">
        <v>50.81114114999999</v>
      </c>
    </row>
    <row r="41" spans="1:9" x14ac:dyDescent="0.3">
      <c r="A41" s="3">
        <v>38</v>
      </c>
      <c r="B41" s="7" t="s">
        <v>121</v>
      </c>
      <c r="C41" s="10" t="s">
        <v>318</v>
      </c>
      <c r="D41" s="4">
        <v>219</v>
      </c>
      <c r="E41" s="4">
        <v>134</v>
      </c>
      <c r="F41" s="5">
        <v>0.15</v>
      </c>
      <c r="G41" s="4">
        <v>186.3348795</v>
      </c>
      <c r="H41" s="9">
        <v>114.05007998999999</v>
      </c>
    </row>
    <row r="42" spans="1:9" x14ac:dyDescent="0.3">
      <c r="A42" s="3">
        <v>39</v>
      </c>
      <c r="B42" s="7" t="s">
        <v>122</v>
      </c>
      <c r="C42" s="10" t="s">
        <v>319</v>
      </c>
      <c r="D42" s="4">
        <v>61</v>
      </c>
      <c r="E42" s="4">
        <v>58</v>
      </c>
      <c r="F42" s="5">
        <v>0.15</v>
      </c>
      <c r="G42" s="4">
        <v>52.057353599999999</v>
      </c>
      <c r="H42" s="9">
        <v>49.448516040000008</v>
      </c>
    </row>
    <row r="43" spans="1:9" x14ac:dyDescent="0.3">
      <c r="A43" s="3">
        <v>40</v>
      </c>
      <c r="B43" s="7" t="s">
        <v>126</v>
      </c>
      <c r="C43" s="10" t="s">
        <v>323</v>
      </c>
      <c r="D43" s="4">
        <v>150</v>
      </c>
      <c r="E43" s="4">
        <v>84</v>
      </c>
      <c r="F43" s="5">
        <v>0.15</v>
      </c>
      <c r="G43" s="4">
        <v>127.53156150000001</v>
      </c>
      <c r="H43" s="9">
        <v>71.693781389999998</v>
      </c>
    </row>
    <row r="44" spans="1:9" x14ac:dyDescent="0.3">
      <c r="A44" s="3">
        <v>41</v>
      </c>
      <c r="B44" s="7" t="s">
        <v>127</v>
      </c>
      <c r="C44" s="10" t="s">
        <v>324</v>
      </c>
      <c r="D44" s="4">
        <v>158</v>
      </c>
      <c r="E44" s="4">
        <v>85</v>
      </c>
      <c r="F44" s="5">
        <v>0.15</v>
      </c>
      <c r="G44" s="4">
        <v>133.91933309999999</v>
      </c>
      <c r="H44" s="9">
        <v>72.137044979999985</v>
      </c>
    </row>
    <row r="45" spans="1:9" x14ac:dyDescent="0.3">
      <c r="A45" s="3">
        <v>42</v>
      </c>
      <c r="B45" s="7" t="s">
        <v>128</v>
      </c>
      <c r="C45" s="10" t="s">
        <v>325</v>
      </c>
      <c r="D45" s="4">
        <v>46</v>
      </c>
      <c r="E45" s="4">
        <v>39</v>
      </c>
      <c r="F45" s="5">
        <v>0.15</v>
      </c>
      <c r="G45" s="4">
        <v>39.475831499999998</v>
      </c>
      <c r="H45" s="9">
        <v>32.834339999999997</v>
      </c>
    </row>
    <row r="46" spans="1:9" x14ac:dyDescent="0.3">
      <c r="A46" s="3">
        <v>43</v>
      </c>
      <c r="B46" s="7" t="s">
        <v>129</v>
      </c>
      <c r="C46" s="10" t="s">
        <v>326</v>
      </c>
      <c r="D46" s="4">
        <v>71</v>
      </c>
      <c r="E46" s="4">
        <v>60</v>
      </c>
      <c r="F46" s="5">
        <v>0.15</v>
      </c>
      <c r="G46" s="4">
        <v>60.071917499999998</v>
      </c>
      <c r="H46" s="9">
        <v>50.893227000000003</v>
      </c>
    </row>
    <row r="47" spans="1:9" x14ac:dyDescent="0.3">
      <c r="A47" s="3">
        <v>44</v>
      </c>
      <c r="B47" s="7" t="s">
        <v>130</v>
      </c>
      <c r="C47" s="10" t="s">
        <v>327</v>
      </c>
      <c r="D47" s="4">
        <v>91</v>
      </c>
      <c r="E47" s="4">
        <v>89</v>
      </c>
      <c r="F47" s="5">
        <v>0.15</v>
      </c>
      <c r="G47" s="4">
        <v>77.235322499999995</v>
      </c>
      <c r="H47" s="9">
        <v>75.518981999999994</v>
      </c>
    </row>
    <row r="48" spans="1:9" x14ac:dyDescent="0.3">
      <c r="A48" s="3">
        <v>45</v>
      </c>
      <c r="B48" s="7" t="s">
        <v>131</v>
      </c>
      <c r="C48" s="10" t="s">
        <v>328</v>
      </c>
      <c r="D48" s="4">
        <v>15792</v>
      </c>
      <c r="E48" s="4">
        <v>14474</v>
      </c>
      <c r="F48" s="5">
        <v>0.15</v>
      </c>
      <c r="G48" s="4">
        <v>13423.275179999999</v>
      </c>
      <c r="H48" s="9">
        <v>12302.77125</v>
      </c>
    </row>
    <row r="49" spans="1:8" x14ac:dyDescent="0.3">
      <c r="A49" s="3">
        <v>46</v>
      </c>
      <c r="B49" s="7" t="s">
        <v>133</v>
      </c>
      <c r="C49" s="10" t="s">
        <v>330</v>
      </c>
      <c r="D49" s="4">
        <v>7957</v>
      </c>
      <c r="E49" s="4">
        <v>6063</v>
      </c>
      <c r="F49" s="5">
        <v>0.15</v>
      </c>
      <c r="G49" s="4">
        <v>6763.3815248999999</v>
      </c>
      <c r="H49" s="9">
        <v>5153.6287548899982</v>
      </c>
    </row>
    <row r="50" spans="1:8" x14ac:dyDescent="0.3">
      <c r="A50" s="3">
        <v>47</v>
      </c>
      <c r="B50" s="7" t="s">
        <v>135</v>
      </c>
      <c r="C50" s="10" t="s">
        <v>332</v>
      </c>
      <c r="D50" s="4">
        <v>437</v>
      </c>
      <c r="E50" s="4">
        <v>236</v>
      </c>
      <c r="F50" s="5">
        <v>0.15</v>
      </c>
      <c r="G50" s="4">
        <v>371.62502999999998</v>
      </c>
      <c r="H50" s="9">
        <v>200.53</v>
      </c>
    </row>
    <row r="51" spans="1:8" x14ac:dyDescent="0.3">
      <c r="A51" s="3">
        <v>48</v>
      </c>
      <c r="B51" s="7" t="s">
        <v>136</v>
      </c>
      <c r="C51" s="10" t="s">
        <v>333</v>
      </c>
      <c r="D51" s="4">
        <v>481</v>
      </c>
      <c r="E51" s="4">
        <v>459</v>
      </c>
      <c r="F51" s="5">
        <v>0.15</v>
      </c>
      <c r="G51" s="4">
        <v>408.69798479999992</v>
      </c>
      <c r="H51" s="9">
        <v>390.46597127999996</v>
      </c>
    </row>
    <row r="52" spans="1:8" x14ac:dyDescent="0.3">
      <c r="A52" s="3">
        <v>49</v>
      </c>
      <c r="B52" s="7" t="s">
        <v>140</v>
      </c>
      <c r="C52" s="10" t="s">
        <v>337</v>
      </c>
      <c r="D52" s="4">
        <v>6679</v>
      </c>
      <c r="E52" s="4">
        <v>64</v>
      </c>
      <c r="F52" s="5">
        <v>0.15</v>
      </c>
      <c r="G52" s="4">
        <v>5677.3558800000001</v>
      </c>
      <c r="H52" s="9">
        <v>54.718427609999999</v>
      </c>
    </row>
    <row r="53" spans="1:8" x14ac:dyDescent="0.3">
      <c r="A53" s="3">
        <v>50</v>
      </c>
      <c r="B53" s="7" t="s">
        <v>142</v>
      </c>
      <c r="C53" s="10" t="s">
        <v>339</v>
      </c>
      <c r="D53" s="4">
        <v>1489</v>
      </c>
      <c r="E53" s="4">
        <v>1346</v>
      </c>
      <c r="F53" s="5">
        <v>0.15</v>
      </c>
      <c r="G53" s="4">
        <v>1265.2265177999998</v>
      </c>
      <c r="H53" s="9">
        <v>1144.40808636</v>
      </c>
    </row>
    <row r="54" spans="1:8" x14ac:dyDescent="0.3">
      <c r="A54" s="3">
        <v>51</v>
      </c>
      <c r="B54" s="7" t="s">
        <v>144</v>
      </c>
      <c r="C54" s="10" t="s">
        <v>341</v>
      </c>
      <c r="D54" s="4">
        <v>131001</v>
      </c>
      <c r="E54" s="4">
        <v>130569</v>
      </c>
      <c r="F54" s="5">
        <v>0.15</v>
      </c>
      <c r="G54" s="4">
        <v>111350.69427509999</v>
      </c>
      <c r="H54" s="9">
        <v>110983.257</v>
      </c>
    </row>
    <row r="55" spans="1:8" x14ac:dyDescent="0.3">
      <c r="A55" s="3">
        <v>52</v>
      </c>
      <c r="B55" s="7" t="s">
        <v>147</v>
      </c>
      <c r="C55" s="10" t="s">
        <v>344</v>
      </c>
      <c r="D55" s="4">
        <v>11172</v>
      </c>
      <c r="E55" s="4">
        <v>5698</v>
      </c>
      <c r="F55" s="5">
        <v>0.15</v>
      </c>
      <c r="G55" s="4">
        <v>9496.5866099999985</v>
      </c>
      <c r="H55" s="9">
        <v>4843.0651499999985</v>
      </c>
    </row>
    <row r="56" spans="1:8" x14ac:dyDescent="0.3">
      <c r="A56" s="3">
        <v>53</v>
      </c>
      <c r="B56" s="7" t="s">
        <v>148</v>
      </c>
      <c r="C56" s="10" t="s">
        <v>345</v>
      </c>
      <c r="D56" s="4">
        <v>39122</v>
      </c>
      <c r="E56" s="4">
        <v>19952</v>
      </c>
      <c r="F56" s="5">
        <v>0.15</v>
      </c>
      <c r="G56" s="4">
        <v>33253.724069999997</v>
      </c>
      <c r="H56" s="9">
        <v>16958.936609999997</v>
      </c>
    </row>
    <row r="57" spans="1:8" x14ac:dyDescent="0.3">
      <c r="A57" s="3">
        <v>54</v>
      </c>
      <c r="B57" s="7" t="s">
        <v>149</v>
      </c>
      <c r="C57" s="10" t="s">
        <v>346</v>
      </c>
      <c r="D57" s="4">
        <v>386</v>
      </c>
      <c r="E57" s="4">
        <v>338</v>
      </c>
      <c r="F57" s="5">
        <v>0.15</v>
      </c>
      <c r="G57" s="4">
        <v>328.34339999999997</v>
      </c>
      <c r="H57" s="9">
        <v>287.42174999999992</v>
      </c>
    </row>
    <row r="58" spans="1:8" x14ac:dyDescent="0.3">
      <c r="A58" s="3">
        <v>55</v>
      </c>
      <c r="B58" s="7" t="s">
        <v>150</v>
      </c>
      <c r="C58" s="10" t="s">
        <v>347</v>
      </c>
      <c r="D58" s="4">
        <v>15949</v>
      </c>
      <c r="E58" s="4">
        <v>11911</v>
      </c>
      <c r="F58" s="5">
        <v>0.15</v>
      </c>
      <c r="G58" s="4">
        <v>13556.612449800001</v>
      </c>
      <c r="H58" s="9">
        <v>10123.92697239</v>
      </c>
    </row>
    <row r="59" spans="1:8" x14ac:dyDescent="0.3">
      <c r="A59" s="3">
        <v>56</v>
      </c>
      <c r="B59" s="7" t="s">
        <v>151</v>
      </c>
      <c r="C59" s="10" t="s">
        <v>348</v>
      </c>
      <c r="D59" s="4">
        <v>11925</v>
      </c>
      <c r="E59" s="4">
        <v>9335</v>
      </c>
      <c r="F59" s="5">
        <v>0.15</v>
      </c>
      <c r="G59" s="4">
        <v>10136.363724899998</v>
      </c>
      <c r="H59" s="9">
        <v>7934.9600276099991</v>
      </c>
    </row>
    <row r="60" spans="1:8" x14ac:dyDescent="0.3">
      <c r="A60" s="3">
        <v>57</v>
      </c>
      <c r="B60" s="7" t="s">
        <v>155</v>
      </c>
      <c r="C60" s="10" t="s">
        <v>352</v>
      </c>
      <c r="D60" s="4">
        <v>2634</v>
      </c>
      <c r="E60" s="4">
        <v>1478</v>
      </c>
      <c r="F60" s="5">
        <v>0.15</v>
      </c>
      <c r="G60" s="4">
        <v>2238.7049999999995</v>
      </c>
      <c r="H60" s="9">
        <v>1256.6949999999999</v>
      </c>
    </row>
    <row r="61" spans="1:8" x14ac:dyDescent="0.3">
      <c r="A61" s="3">
        <v>58</v>
      </c>
      <c r="B61" s="7" t="s">
        <v>156</v>
      </c>
      <c r="C61" s="10" t="s">
        <v>353</v>
      </c>
      <c r="D61" s="4">
        <v>4038</v>
      </c>
      <c r="E61" s="4">
        <v>1561</v>
      </c>
      <c r="F61" s="5">
        <v>0.15</v>
      </c>
      <c r="G61" s="4">
        <v>3432.681</v>
      </c>
      <c r="H61" s="9">
        <v>1326.556</v>
      </c>
    </row>
    <row r="62" spans="1:8" x14ac:dyDescent="0.3">
      <c r="A62" s="3">
        <v>59</v>
      </c>
      <c r="B62" s="7" t="s">
        <v>157</v>
      </c>
      <c r="C62" s="10" t="s">
        <v>354</v>
      </c>
      <c r="D62" s="4">
        <v>87</v>
      </c>
      <c r="E62" s="4">
        <v>85</v>
      </c>
      <c r="F62" s="5">
        <v>0.15</v>
      </c>
      <c r="G62" s="4">
        <v>73.877264999999994</v>
      </c>
      <c r="H62" s="9">
        <v>72.235547999999994</v>
      </c>
    </row>
    <row r="63" spans="1:8" x14ac:dyDescent="0.3">
      <c r="A63" s="3">
        <v>60</v>
      </c>
      <c r="B63" s="7" t="s">
        <v>158</v>
      </c>
      <c r="C63" s="10" t="s">
        <v>355</v>
      </c>
      <c r="D63" s="4">
        <v>512</v>
      </c>
      <c r="E63" s="4">
        <v>402</v>
      </c>
      <c r="F63" s="5">
        <v>0.15</v>
      </c>
      <c r="G63" s="4">
        <v>435.3087248999999</v>
      </c>
      <c r="H63" s="9">
        <v>342.01890261000005</v>
      </c>
    </row>
    <row r="64" spans="1:8" x14ac:dyDescent="0.3">
      <c r="A64" s="3">
        <v>61</v>
      </c>
      <c r="B64" s="7" t="s">
        <v>160</v>
      </c>
      <c r="C64" s="10" t="s">
        <v>357</v>
      </c>
      <c r="D64" s="4">
        <v>562</v>
      </c>
      <c r="E64" s="4">
        <v>505</v>
      </c>
      <c r="F64" s="5">
        <v>0.15</v>
      </c>
      <c r="G64" s="4">
        <v>477.59040000000005</v>
      </c>
      <c r="H64" s="9">
        <v>429.08799999999991</v>
      </c>
    </row>
    <row r="65" spans="1:8" x14ac:dyDescent="0.3">
      <c r="A65" s="3">
        <v>62</v>
      </c>
      <c r="B65" s="7" t="s">
        <v>161</v>
      </c>
      <c r="C65" s="10" t="s">
        <v>358</v>
      </c>
      <c r="D65" s="4">
        <v>2674</v>
      </c>
      <c r="E65" s="4">
        <v>2304</v>
      </c>
      <c r="F65" s="5">
        <v>0.15</v>
      </c>
      <c r="G65" s="4">
        <v>2273.03181</v>
      </c>
      <c r="H65" s="9">
        <v>1958.4290000000001</v>
      </c>
    </row>
    <row r="66" spans="1:8" x14ac:dyDescent="0.3">
      <c r="A66" s="3">
        <v>63</v>
      </c>
      <c r="B66" s="7" t="s">
        <v>162</v>
      </c>
      <c r="C66" s="10" t="s">
        <v>359</v>
      </c>
      <c r="D66" s="4">
        <v>2616</v>
      </c>
      <c r="E66" s="4">
        <v>1533</v>
      </c>
      <c r="F66" s="5">
        <v>0.15</v>
      </c>
      <c r="G66" s="4">
        <v>2223.7802999999999</v>
      </c>
      <c r="H66" s="9">
        <v>1302.7024395000001</v>
      </c>
    </row>
    <row r="67" spans="1:8" x14ac:dyDescent="0.3">
      <c r="A67" s="3">
        <v>64</v>
      </c>
      <c r="B67" s="7" t="s">
        <v>168</v>
      </c>
      <c r="C67" s="10" t="s">
        <v>365</v>
      </c>
      <c r="D67" s="4">
        <v>5224</v>
      </c>
      <c r="E67" s="4">
        <v>4229</v>
      </c>
      <c r="F67" s="5">
        <v>0.15</v>
      </c>
      <c r="G67" s="4">
        <v>4440.09825</v>
      </c>
      <c r="H67" s="9">
        <v>3594.9539999999988</v>
      </c>
    </row>
    <row r="68" spans="1:8" x14ac:dyDescent="0.3">
      <c r="A68" s="3">
        <v>65</v>
      </c>
      <c r="B68" s="7" t="s">
        <v>169</v>
      </c>
      <c r="C68" s="10" t="s">
        <v>366</v>
      </c>
      <c r="D68" s="4">
        <v>4973</v>
      </c>
      <c r="E68" s="4">
        <v>4558</v>
      </c>
      <c r="F68" s="5">
        <v>0.15</v>
      </c>
      <c r="G68" s="4">
        <v>4226.6750400000001</v>
      </c>
      <c r="H68" s="9">
        <v>3874.4521199999999</v>
      </c>
    </row>
    <row r="69" spans="1:8" x14ac:dyDescent="0.3">
      <c r="A69" s="3">
        <v>66</v>
      </c>
      <c r="B69" s="7" t="s">
        <v>170</v>
      </c>
      <c r="C69" s="10" t="s">
        <v>367</v>
      </c>
      <c r="D69" s="4">
        <v>585</v>
      </c>
      <c r="E69" s="4">
        <v>521</v>
      </c>
      <c r="F69" s="5">
        <v>0.15</v>
      </c>
      <c r="G69" s="4">
        <v>496.99250999999998</v>
      </c>
      <c r="H69" s="9">
        <v>443.26358999999991</v>
      </c>
    </row>
    <row r="70" spans="1:8" x14ac:dyDescent="0.3">
      <c r="A70" s="3">
        <v>67</v>
      </c>
      <c r="B70" s="7" t="s">
        <v>172</v>
      </c>
      <c r="C70" s="10" t="s">
        <v>369</v>
      </c>
      <c r="D70" s="4">
        <v>2160</v>
      </c>
      <c r="E70" s="4">
        <v>1947</v>
      </c>
      <c r="F70" s="5">
        <v>0.15</v>
      </c>
      <c r="G70" s="4">
        <v>1835.7381</v>
      </c>
      <c r="H70" s="9">
        <v>1654.8507360000001</v>
      </c>
    </row>
    <row r="71" spans="1:8" x14ac:dyDescent="0.3">
      <c r="A71" s="3">
        <v>68</v>
      </c>
      <c r="B71" s="7" t="s">
        <v>173</v>
      </c>
      <c r="C71" s="10" t="s">
        <v>370</v>
      </c>
      <c r="D71" s="4">
        <v>1405</v>
      </c>
      <c r="E71" s="4">
        <v>1192</v>
      </c>
      <c r="F71" s="5">
        <v>0.15</v>
      </c>
      <c r="G71" s="4">
        <v>1193.9759999999999</v>
      </c>
      <c r="H71" s="9">
        <v>1012.9350000000001</v>
      </c>
    </row>
    <row r="72" spans="1:8" x14ac:dyDescent="0.3">
      <c r="A72" s="3">
        <v>69</v>
      </c>
      <c r="B72" s="7" t="s">
        <v>174</v>
      </c>
      <c r="C72" s="10" t="s">
        <v>371</v>
      </c>
      <c r="D72" s="4">
        <v>2318</v>
      </c>
      <c r="E72" s="4">
        <v>1722</v>
      </c>
      <c r="F72" s="5">
        <v>0.15</v>
      </c>
      <c r="G72" s="4">
        <v>1970.0603999999996</v>
      </c>
      <c r="H72" s="9">
        <v>1463.8697973899996</v>
      </c>
    </row>
    <row r="73" spans="1:8" x14ac:dyDescent="0.3">
      <c r="A73" s="3">
        <v>70</v>
      </c>
      <c r="B73" s="7" t="s">
        <v>179</v>
      </c>
      <c r="C73" s="10" t="s">
        <v>376</v>
      </c>
      <c r="D73" s="4">
        <v>569</v>
      </c>
      <c r="E73" s="4">
        <v>523</v>
      </c>
      <c r="F73" s="5">
        <v>0.15</v>
      </c>
      <c r="G73" s="4">
        <v>483.56027999999998</v>
      </c>
      <c r="H73" s="9">
        <v>444.44400000000002</v>
      </c>
    </row>
    <row r="74" spans="1:8" x14ac:dyDescent="0.3">
      <c r="A74" s="3">
        <v>71</v>
      </c>
      <c r="B74" s="7" t="s">
        <v>183</v>
      </c>
      <c r="C74" s="10" t="s">
        <v>381</v>
      </c>
      <c r="D74" s="4">
        <v>7933</v>
      </c>
      <c r="E74" s="4">
        <v>4275</v>
      </c>
      <c r="F74" s="5">
        <v>0.15</v>
      </c>
      <c r="G74" s="4">
        <v>6743.4719751000002</v>
      </c>
      <c r="H74" s="9">
        <v>3633.6779047800001</v>
      </c>
    </row>
    <row r="75" spans="1:8" x14ac:dyDescent="0.3">
      <c r="A75" s="3">
        <v>72</v>
      </c>
      <c r="B75" s="7" t="s">
        <v>184</v>
      </c>
      <c r="C75" s="10" t="s">
        <v>384</v>
      </c>
      <c r="D75" s="4">
        <v>2002</v>
      </c>
      <c r="E75" s="4">
        <v>1773</v>
      </c>
      <c r="F75" s="5">
        <v>0.15</v>
      </c>
      <c r="G75" s="4">
        <v>1701.4158</v>
      </c>
      <c r="H75" s="9">
        <v>1506.7678625999997</v>
      </c>
    </row>
    <row r="76" spans="1:8" x14ac:dyDescent="0.3">
      <c r="A76" s="3">
        <v>73</v>
      </c>
      <c r="B76" s="7" t="s">
        <v>185</v>
      </c>
      <c r="C76" s="10" t="s">
        <v>385</v>
      </c>
      <c r="D76" s="4">
        <v>4166</v>
      </c>
      <c r="E76" s="4">
        <v>2777</v>
      </c>
      <c r="F76" s="5">
        <v>0.15</v>
      </c>
      <c r="G76" s="4">
        <v>3541.4522136000001</v>
      </c>
      <c r="H76" s="9">
        <v>2360.59203996</v>
      </c>
    </row>
    <row r="77" spans="1:8" x14ac:dyDescent="0.3">
      <c r="A77" s="3">
        <v>74</v>
      </c>
      <c r="B77" s="7"/>
      <c r="C77" s="10" t="s">
        <v>386</v>
      </c>
      <c r="D77" s="4">
        <v>6672</v>
      </c>
      <c r="E77" s="4">
        <v>3812</v>
      </c>
      <c r="F77" s="5">
        <v>0.15</v>
      </c>
      <c r="G77" s="4">
        <v>5671.3859999999986</v>
      </c>
      <c r="H77" s="9">
        <v>3240.3986999999997</v>
      </c>
    </row>
    <row r="78" spans="1:8" x14ac:dyDescent="0.3">
      <c r="A78" s="3">
        <v>75</v>
      </c>
      <c r="B78" s="7"/>
      <c r="C78" s="10" t="s">
        <v>387</v>
      </c>
      <c r="D78" s="4">
        <v>8779</v>
      </c>
      <c r="E78" s="4">
        <v>7788</v>
      </c>
      <c r="F78" s="5">
        <v>0.15</v>
      </c>
      <c r="G78" s="4">
        <v>7462.3499999999995</v>
      </c>
      <c r="H78" s="9">
        <v>6620.0267964600007</v>
      </c>
    </row>
    <row r="79" spans="1:8" x14ac:dyDescent="0.3">
      <c r="A79" s="3">
        <v>76</v>
      </c>
      <c r="B79" s="7" t="s">
        <v>186</v>
      </c>
      <c r="C79" s="10" t="s">
        <v>388</v>
      </c>
      <c r="D79" s="4">
        <v>1779</v>
      </c>
      <c r="E79" s="4">
        <v>1238</v>
      </c>
      <c r="F79" s="5">
        <v>0.15</v>
      </c>
      <c r="G79" s="4">
        <v>1512.1706039999997</v>
      </c>
      <c r="H79" s="9">
        <v>1052.6670000000001</v>
      </c>
    </row>
    <row r="80" spans="1:8" x14ac:dyDescent="0.3">
      <c r="A80" s="3">
        <v>77</v>
      </c>
      <c r="B80" s="7" t="s">
        <v>187</v>
      </c>
      <c r="C80" s="10" t="s">
        <v>389</v>
      </c>
      <c r="D80" s="4">
        <v>1889</v>
      </c>
      <c r="E80" s="4">
        <v>1045</v>
      </c>
      <c r="F80" s="5">
        <v>0.15</v>
      </c>
      <c r="G80" s="4">
        <v>1606.0469669999995</v>
      </c>
      <c r="H80" s="9">
        <v>888.55799999999988</v>
      </c>
    </row>
    <row r="81" spans="1:8" x14ac:dyDescent="0.3">
      <c r="A81" s="3">
        <v>78</v>
      </c>
      <c r="B81" s="7" t="s">
        <v>188</v>
      </c>
      <c r="C81" s="10" t="s">
        <v>390</v>
      </c>
      <c r="D81" s="4">
        <v>1176</v>
      </c>
      <c r="E81" s="4">
        <v>795</v>
      </c>
      <c r="F81" s="5">
        <v>0.15</v>
      </c>
      <c r="G81" s="4">
        <v>999.20866499999988</v>
      </c>
      <c r="H81" s="9">
        <v>675.97697474999984</v>
      </c>
    </row>
    <row r="82" spans="1:8" x14ac:dyDescent="0.3">
      <c r="A82" s="3">
        <v>79</v>
      </c>
      <c r="B82" s="7" t="s">
        <v>189</v>
      </c>
      <c r="C82" s="10" t="s">
        <v>391</v>
      </c>
      <c r="D82" s="4">
        <v>884</v>
      </c>
      <c r="E82" s="4">
        <v>780</v>
      </c>
      <c r="F82" s="5">
        <v>0.15</v>
      </c>
      <c r="G82" s="4">
        <v>751.01090399999987</v>
      </c>
      <c r="H82" s="9">
        <v>662.71699999999998</v>
      </c>
    </row>
    <row r="83" spans="1:8" x14ac:dyDescent="0.3">
      <c r="A83" s="3">
        <v>80</v>
      </c>
      <c r="B83" s="7" t="s">
        <v>190</v>
      </c>
      <c r="C83" s="10" t="s">
        <v>392</v>
      </c>
      <c r="D83" s="4">
        <v>1069</v>
      </c>
      <c r="E83" s="4">
        <v>833</v>
      </c>
      <c r="F83" s="5">
        <v>0.15</v>
      </c>
      <c r="G83" s="4">
        <v>908.31724199999996</v>
      </c>
      <c r="H83" s="9">
        <v>707.94899999999996</v>
      </c>
    </row>
    <row r="84" spans="1:8" x14ac:dyDescent="0.3">
      <c r="A84" s="3">
        <v>81</v>
      </c>
      <c r="B84" s="7" t="s">
        <v>191</v>
      </c>
      <c r="C84" s="10" t="s">
        <v>393</v>
      </c>
      <c r="D84" s="4">
        <v>1191</v>
      </c>
      <c r="E84" s="4">
        <v>1024</v>
      </c>
      <c r="F84" s="5">
        <v>0.15</v>
      </c>
      <c r="G84" s="4">
        <v>1012.342401</v>
      </c>
      <c r="H84" s="9">
        <v>870.65506004399981</v>
      </c>
    </row>
    <row r="85" spans="1:8" x14ac:dyDescent="0.3">
      <c r="A85" s="3">
        <v>82</v>
      </c>
      <c r="B85" s="7" t="s">
        <v>192</v>
      </c>
      <c r="C85" s="10" t="s">
        <v>394</v>
      </c>
      <c r="D85" s="4">
        <v>1442</v>
      </c>
      <c r="E85" s="4">
        <v>1064</v>
      </c>
      <c r="F85" s="5">
        <v>0.15</v>
      </c>
      <c r="G85" s="4">
        <v>1225.4671169999999</v>
      </c>
      <c r="H85" s="9">
        <v>904.60699999999997</v>
      </c>
    </row>
    <row r="86" spans="1:8" x14ac:dyDescent="0.3">
      <c r="A86" s="3">
        <v>83</v>
      </c>
      <c r="B86" s="7" t="s">
        <v>193</v>
      </c>
      <c r="C86" s="10" t="s">
        <v>395</v>
      </c>
      <c r="D86" s="4">
        <v>1657</v>
      </c>
      <c r="E86" s="4">
        <v>1218</v>
      </c>
      <c r="F86" s="5">
        <v>0.15</v>
      </c>
      <c r="G86" s="4">
        <v>1408.1454449999997</v>
      </c>
      <c r="H86" s="9">
        <v>1035.5619999999999</v>
      </c>
    </row>
    <row r="87" spans="1:8" x14ac:dyDescent="0.3">
      <c r="A87" s="3">
        <v>84</v>
      </c>
      <c r="B87" s="7" t="s">
        <v>194</v>
      </c>
      <c r="C87" s="10" t="s">
        <v>396</v>
      </c>
      <c r="D87" s="4">
        <v>731</v>
      </c>
      <c r="E87" s="4">
        <v>620</v>
      </c>
      <c r="F87" s="5">
        <v>0.15</v>
      </c>
      <c r="G87" s="4">
        <v>621.61375500000008</v>
      </c>
      <c r="H87" s="9">
        <v>527.03199999999993</v>
      </c>
    </row>
    <row r="88" spans="1:8" x14ac:dyDescent="0.3">
      <c r="A88" s="3">
        <v>85</v>
      </c>
      <c r="B88" s="7" t="s">
        <v>195</v>
      </c>
      <c r="C88" s="10" t="s">
        <v>397</v>
      </c>
      <c r="D88" s="4">
        <v>710</v>
      </c>
      <c r="E88" s="4">
        <v>340</v>
      </c>
      <c r="F88" s="5">
        <v>0.15</v>
      </c>
      <c r="G88" s="4">
        <v>603.58471740000005</v>
      </c>
      <c r="H88" s="9">
        <v>289.07352935999995</v>
      </c>
    </row>
    <row r="89" spans="1:8" x14ac:dyDescent="0.3">
      <c r="A89" s="3">
        <v>86</v>
      </c>
      <c r="B89" s="7" t="s">
        <v>196</v>
      </c>
      <c r="C89" s="10" t="s">
        <v>398</v>
      </c>
      <c r="D89" s="4">
        <v>475</v>
      </c>
      <c r="E89" s="4">
        <v>396</v>
      </c>
      <c r="F89" s="5">
        <v>0.15</v>
      </c>
      <c r="G89" s="4">
        <v>404.01162899999997</v>
      </c>
      <c r="H89" s="9">
        <v>336.51915065999998</v>
      </c>
    </row>
    <row r="90" spans="1:8" x14ac:dyDescent="0.3">
      <c r="A90" s="3">
        <v>87</v>
      </c>
      <c r="B90" s="7" t="s">
        <v>197</v>
      </c>
      <c r="C90" s="10" t="s">
        <v>399</v>
      </c>
      <c r="D90" s="4">
        <v>709</v>
      </c>
      <c r="E90" s="4">
        <v>589</v>
      </c>
      <c r="F90" s="5">
        <v>0.15</v>
      </c>
      <c r="G90" s="4">
        <v>602.36089199999992</v>
      </c>
      <c r="H90" s="9">
        <v>500.96994254999987</v>
      </c>
    </row>
    <row r="91" spans="1:8" x14ac:dyDescent="0.3">
      <c r="A91" s="3">
        <v>88</v>
      </c>
      <c r="B91" s="7" t="s">
        <v>200</v>
      </c>
      <c r="C91" s="10" t="s">
        <v>402</v>
      </c>
      <c r="D91" s="4">
        <v>873</v>
      </c>
      <c r="E91" s="4">
        <v>859</v>
      </c>
      <c r="F91" s="5">
        <v>0.15</v>
      </c>
      <c r="G91" s="4">
        <v>742.1754815999999</v>
      </c>
      <c r="H91" s="9">
        <v>729.9566297099999</v>
      </c>
    </row>
    <row r="92" spans="1:8" x14ac:dyDescent="0.3">
      <c r="A92" s="3">
        <v>89</v>
      </c>
      <c r="B92" s="7"/>
      <c r="C92" s="10" t="s">
        <v>404</v>
      </c>
      <c r="D92" s="4">
        <v>39615</v>
      </c>
      <c r="E92" s="4">
        <v>31685</v>
      </c>
      <c r="F92" s="5">
        <v>0.15</v>
      </c>
      <c r="G92" s="4">
        <v>33672.448965750002</v>
      </c>
      <c r="H92" s="9">
        <v>26932.367385000001</v>
      </c>
    </row>
    <row r="93" spans="1:8" x14ac:dyDescent="0.3">
      <c r="A93" s="3">
        <v>90</v>
      </c>
      <c r="B93" s="7" t="s">
        <v>204</v>
      </c>
      <c r="C93" s="10" t="s">
        <v>407</v>
      </c>
      <c r="D93" s="4">
        <v>2784</v>
      </c>
      <c r="E93" s="4">
        <v>2639</v>
      </c>
      <c r="F93" s="5">
        <v>0.15</v>
      </c>
      <c r="G93" s="4">
        <v>2366.4305826</v>
      </c>
      <c r="H93" s="9">
        <v>2242.7349999999997</v>
      </c>
    </row>
    <row r="94" spans="1:8" x14ac:dyDescent="0.3">
      <c r="A94" s="3">
        <v>91</v>
      </c>
      <c r="B94" s="7" t="s">
        <v>207</v>
      </c>
      <c r="C94" s="10" t="s">
        <v>410</v>
      </c>
      <c r="D94" s="4">
        <v>4607</v>
      </c>
      <c r="E94" s="4">
        <v>4193</v>
      </c>
      <c r="F94" s="5">
        <v>0.15</v>
      </c>
      <c r="G94" s="4">
        <v>3916.0174094999993</v>
      </c>
      <c r="H94" s="9">
        <v>3563.9559999999992</v>
      </c>
    </row>
    <row r="95" spans="1:8" x14ac:dyDescent="0.3">
      <c r="A95" s="3">
        <v>92</v>
      </c>
      <c r="B95" s="7" t="s">
        <v>210</v>
      </c>
      <c r="C95" s="10" t="s">
        <v>413</v>
      </c>
      <c r="D95" s="4">
        <v>12115</v>
      </c>
      <c r="E95" s="4">
        <v>9665</v>
      </c>
      <c r="F95" s="5">
        <v>0.15</v>
      </c>
      <c r="G95" s="4">
        <v>10298.042999999998</v>
      </c>
      <c r="H95" s="9">
        <v>8214.987696299997</v>
      </c>
    </row>
    <row r="96" spans="1:8" x14ac:dyDescent="0.3">
      <c r="A96" s="3">
        <v>93</v>
      </c>
      <c r="B96" s="7"/>
      <c r="C96" s="10" t="s">
        <v>416</v>
      </c>
      <c r="D96" s="4">
        <v>42330</v>
      </c>
      <c r="E96" s="4">
        <v>38307</v>
      </c>
      <c r="F96" s="5">
        <v>0.15</v>
      </c>
      <c r="G96" s="4">
        <v>35980.466760000003</v>
      </c>
      <c r="H96" s="9">
        <v>32561.125456859998</v>
      </c>
    </row>
    <row r="97" spans="1:8" x14ac:dyDescent="0.3">
      <c r="A97" s="3">
        <v>94</v>
      </c>
      <c r="B97" s="7" t="s">
        <v>214</v>
      </c>
      <c r="C97" s="10" t="s">
        <v>418</v>
      </c>
      <c r="D97" s="4">
        <v>2287</v>
      </c>
      <c r="E97" s="4">
        <v>1804</v>
      </c>
      <c r="F97" s="5">
        <v>0.15</v>
      </c>
      <c r="G97" s="4">
        <v>1943.6287562999998</v>
      </c>
      <c r="H97" s="9">
        <v>1533.64276989</v>
      </c>
    </row>
    <row r="98" spans="1:8" x14ac:dyDescent="0.3">
      <c r="A98" s="3">
        <v>95</v>
      </c>
      <c r="B98" s="7"/>
      <c r="C98" s="10" t="s">
        <v>419</v>
      </c>
      <c r="D98" s="4">
        <v>1726</v>
      </c>
      <c r="E98" s="4">
        <v>1596</v>
      </c>
      <c r="F98" s="5">
        <v>0.15</v>
      </c>
      <c r="G98" s="4">
        <v>1466.9338382999999</v>
      </c>
      <c r="H98" s="9">
        <v>1356.4850884199998</v>
      </c>
    </row>
    <row r="99" spans="1:8" x14ac:dyDescent="0.3">
      <c r="A99" s="3">
        <v>96</v>
      </c>
      <c r="B99" s="7" t="s">
        <v>216</v>
      </c>
      <c r="C99" s="10" t="s">
        <v>421</v>
      </c>
      <c r="D99" s="4">
        <v>77</v>
      </c>
      <c r="E99" s="4">
        <v>68</v>
      </c>
      <c r="F99" s="5">
        <v>0.15</v>
      </c>
      <c r="G99" s="4">
        <v>65.220939000000001</v>
      </c>
      <c r="H99" s="9">
        <v>57.460095000000003</v>
      </c>
    </row>
    <row r="100" spans="1:8" x14ac:dyDescent="0.3">
      <c r="A100" s="3">
        <v>97</v>
      </c>
      <c r="B100" s="7" t="s">
        <v>220</v>
      </c>
      <c r="C100" s="10" t="s">
        <v>425</v>
      </c>
      <c r="D100" s="4">
        <v>1579</v>
      </c>
      <c r="E100" s="4">
        <v>1555</v>
      </c>
      <c r="F100" s="5">
        <v>0.15</v>
      </c>
      <c r="G100" s="4">
        <v>1341.8350028999998</v>
      </c>
      <c r="H100" s="9">
        <v>1321.6279999999999</v>
      </c>
    </row>
    <row r="101" spans="1:8" x14ac:dyDescent="0.3">
      <c r="A101" s="3">
        <v>98</v>
      </c>
      <c r="B101" s="7" t="s">
        <v>221</v>
      </c>
      <c r="C101" s="10" t="s">
        <v>426</v>
      </c>
      <c r="D101" s="4">
        <v>2897</v>
      </c>
      <c r="E101" s="4">
        <v>2564</v>
      </c>
      <c r="F101" s="5">
        <v>0.15</v>
      </c>
      <c r="G101" s="4">
        <v>2462.5754999999999</v>
      </c>
      <c r="H101" s="9">
        <v>2179.1658942899999</v>
      </c>
    </row>
    <row r="102" spans="1:8" x14ac:dyDescent="0.3">
      <c r="A102" s="3">
        <v>99</v>
      </c>
      <c r="B102" s="7" t="s">
        <v>224</v>
      </c>
      <c r="C102" s="10" t="s">
        <v>429</v>
      </c>
      <c r="D102" s="4">
        <v>8333</v>
      </c>
      <c r="E102" s="4">
        <v>8032</v>
      </c>
      <c r="F102" s="5">
        <v>0.15</v>
      </c>
      <c r="G102" s="4">
        <v>7083.0138750000006</v>
      </c>
      <c r="H102" s="9">
        <v>6826.8010526099988</v>
      </c>
    </row>
    <row r="103" spans="1:8" x14ac:dyDescent="0.3">
      <c r="A103" s="3">
        <v>100</v>
      </c>
      <c r="B103" s="7" t="s">
        <v>226</v>
      </c>
      <c r="C103" s="10" t="s">
        <v>431</v>
      </c>
      <c r="D103" s="4">
        <v>4656</v>
      </c>
      <c r="E103" s="4">
        <v>3875</v>
      </c>
      <c r="F103" s="5">
        <v>0.15</v>
      </c>
      <c r="G103" s="4">
        <v>3957.5329500000003</v>
      </c>
      <c r="H103" s="9">
        <v>3293.9985865724389</v>
      </c>
    </row>
    <row r="104" spans="1:8" x14ac:dyDescent="0.3">
      <c r="A104" s="3">
        <v>101</v>
      </c>
      <c r="B104" s="7" t="s">
        <v>227</v>
      </c>
      <c r="C104" s="10" t="s">
        <v>432</v>
      </c>
      <c r="D104" s="4">
        <v>2286</v>
      </c>
      <c r="E104" s="4">
        <v>1630</v>
      </c>
      <c r="F104" s="5">
        <v>0.15</v>
      </c>
      <c r="G104" s="4">
        <v>1942.6984499999999</v>
      </c>
      <c r="H104" s="9">
        <v>1385.8882398899998</v>
      </c>
    </row>
    <row r="105" spans="1:8" x14ac:dyDescent="0.3">
      <c r="A105" s="3">
        <v>102</v>
      </c>
      <c r="B105" s="7" t="s">
        <v>228</v>
      </c>
      <c r="C105" s="10" t="s">
        <v>433</v>
      </c>
      <c r="D105" s="4">
        <v>4199</v>
      </c>
      <c r="E105" s="4">
        <v>3062</v>
      </c>
      <c r="F105" s="5">
        <v>0.15</v>
      </c>
      <c r="G105" s="4">
        <v>3569.4907499999999</v>
      </c>
      <c r="H105" s="9">
        <v>2602.9687831500696</v>
      </c>
    </row>
    <row r="106" spans="1:8" x14ac:dyDescent="0.3">
      <c r="A106" s="3">
        <v>103</v>
      </c>
      <c r="B106" s="7" t="s">
        <v>229</v>
      </c>
      <c r="C106" s="10" t="s">
        <v>434</v>
      </c>
      <c r="D106" s="4">
        <v>1986</v>
      </c>
      <c r="E106" s="4">
        <v>1055</v>
      </c>
      <c r="F106" s="5">
        <v>0.15</v>
      </c>
      <c r="G106" s="4">
        <v>1687.7447747999997</v>
      </c>
      <c r="H106" s="9">
        <v>896.62373954999975</v>
      </c>
    </row>
    <row r="107" spans="1:8" x14ac:dyDescent="0.3">
      <c r="A107" s="3">
        <v>104</v>
      </c>
      <c r="B107" s="7" t="s">
        <v>230</v>
      </c>
      <c r="C107" s="10" t="s">
        <v>435</v>
      </c>
      <c r="D107" s="4">
        <v>366</v>
      </c>
      <c r="E107" s="4">
        <v>265</v>
      </c>
      <c r="F107" s="5">
        <v>0.15</v>
      </c>
      <c r="G107" s="4">
        <v>311.25461849999999</v>
      </c>
      <c r="H107" s="9">
        <v>224.84956031999997</v>
      </c>
    </row>
    <row r="108" spans="1:8" x14ac:dyDescent="0.3">
      <c r="A108" s="3">
        <v>105</v>
      </c>
      <c r="B108" s="7" t="s">
        <v>231</v>
      </c>
      <c r="C108" s="10" t="s">
        <v>436</v>
      </c>
      <c r="D108" s="4">
        <v>234</v>
      </c>
      <c r="E108" s="4">
        <v>161</v>
      </c>
      <c r="F108" s="5">
        <v>0.15</v>
      </c>
      <c r="G108" s="4">
        <v>198.99102509999997</v>
      </c>
      <c r="H108" s="9">
        <v>136.80427760999999</v>
      </c>
    </row>
    <row r="109" spans="1:8" x14ac:dyDescent="0.3">
      <c r="A109" s="3">
        <v>106</v>
      </c>
      <c r="B109" s="7" t="s">
        <v>232</v>
      </c>
      <c r="C109" s="10" t="s">
        <v>437</v>
      </c>
      <c r="D109" s="4">
        <v>249</v>
      </c>
      <c r="E109" s="4">
        <v>240</v>
      </c>
      <c r="F109" s="5">
        <v>0.15</v>
      </c>
      <c r="G109" s="4">
        <v>211.43822489999999</v>
      </c>
      <c r="H109" s="9">
        <v>203.85199989</v>
      </c>
    </row>
    <row r="110" spans="1:8" x14ac:dyDescent="0.3">
      <c r="A110" s="3">
        <v>107</v>
      </c>
      <c r="B110" s="7" t="s">
        <v>240</v>
      </c>
      <c r="C110" s="10" t="s">
        <v>446</v>
      </c>
      <c r="D110" s="4">
        <v>68215</v>
      </c>
      <c r="E110" s="4">
        <v>54080</v>
      </c>
      <c r="F110" s="5">
        <v>0.15</v>
      </c>
      <c r="G110" s="4">
        <v>57982.474424699991</v>
      </c>
      <c r="H110" s="9">
        <v>45968.076000000001</v>
      </c>
    </row>
    <row r="111" spans="1:8" x14ac:dyDescent="0.3">
      <c r="A111" s="3">
        <v>108</v>
      </c>
      <c r="B111" s="7" t="s">
        <v>241</v>
      </c>
      <c r="C111" s="10" t="s">
        <v>447</v>
      </c>
      <c r="D111" s="4">
        <v>108863</v>
      </c>
      <c r="E111" s="4">
        <v>77933</v>
      </c>
      <c r="F111" s="5">
        <v>0.15</v>
      </c>
      <c r="G111" s="4">
        <v>92533.140000000014</v>
      </c>
      <c r="H111" s="9">
        <v>66243.280949999986</v>
      </c>
    </row>
    <row r="112" spans="1:8" x14ac:dyDescent="0.3">
      <c r="A112" s="3">
        <v>109</v>
      </c>
      <c r="B112" s="7" t="s">
        <v>248</v>
      </c>
      <c r="C112" s="10" t="s">
        <v>453</v>
      </c>
      <c r="D112" s="4">
        <v>417</v>
      </c>
      <c r="E112" s="4">
        <v>281</v>
      </c>
      <c r="F112" s="5">
        <v>0.15</v>
      </c>
      <c r="G112" s="4">
        <v>354.46162499999991</v>
      </c>
      <c r="H112" s="9">
        <v>239.08499999999998</v>
      </c>
    </row>
    <row r="113" spans="1:8" x14ac:dyDescent="0.3">
      <c r="A113" s="3">
        <v>110</v>
      </c>
      <c r="B113" s="7" t="s">
        <v>249</v>
      </c>
      <c r="C113" s="10" t="s">
        <v>454</v>
      </c>
      <c r="D113" s="4">
        <v>4123</v>
      </c>
      <c r="E113" s="4">
        <v>3486</v>
      </c>
      <c r="F113" s="5">
        <v>0.15</v>
      </c>
      <c r="G113" s="4">
        <v>3504.8170499999997</v>
      </c>
      <c r="H113" s="9">
        <v>2963.2991849999999</v>
      </c>
    </row>
    <row r="114" spans="1:8" x14ac:dyDescent="0.3">
      <c r="A114" s="3">
        <v>111</v>
      </c>
      <c r="B114" s="7" t="s">
        <v>250</v>
      </c>
      <c r="C114" s="10" t="s">
        <v>455</v>
      </c>
      <c r="D114" s="4">
        <v>5846</v>
      </c>
      <c r="E114" s="4">
        <v>2627</v>
      </c>
      <c r="F114" s="5">
        <v>0.15</v>
      </c>
      <c r="G114" s="4">
        <v>4968.6813750000001</v>
      </c>
      <c r="H114" s="9">
        <v>2232.7351199999998</v>
      </c>
    </row>
    <row r="115" spans="1:8" x14ac:dyDescent="0.3">
      <c r="A115" s="3">
        <v>112</v>
      </c>
      <c r="B115" s="7" t="s">
        <v>461</v>
      </c>
      <c r="C115" s="10" t="s">
        <v>471</v>
      </c>
      <c r="D115" s="4">
        <v>3353</v>
      </c>
      <c r="E115" s="14">
        <v>36</v>
      </c>
      <c r="F115" s="5">
        <v>0.15</v>
      </c>
      <c r="G115" s="4">
        <v>2850.1550342999994</v>
      </c>
      <c r="H115" s="14">
        <v>30.971378999999995</v>
      </c>
    </row>
    <row r="116" spans="1:8" x14ac:dyDescent="0.3">
      <c r="A116" s="3">
        <v>113</v>
      </c>
      <c r="B116" s="7" t="s">
        <v>462</v>
      </c>
      <c r="C116" s="10" t="s">
        <v>472</v>
      </c>
      <c r="D116" s="4">
        <v>4441</v>
      </c>
      <c r="E116" s="14">
        <v>54</v>
      </c>
      <c r="F116" s="5">
        <v>0.15</v>
      </c>
      <c r="G116" s="4">
        <v>3775.2327143999992</v>
      </c>
      <c r="H116" s="14">
        <v>45.910008333671612</v>
      </c>
    </row>
    <row r="117" spans="1:8" x14ac:dyDescent="0.3">
      <c r="A117" s="3">
        <v>114</v>
      </c>
      <c r="B117" s="7" t="s">
        <v>463</v>
      </c>
      <c r="C117" s="10" t="s">
        <v>473</v>
      </c>
      <c r="D117" s="4">
        <v>9587</v>
      </c>
      <c r="E117" s="15">
        <v>123</v>
      </c>
      <c r="F117" s="5">
        <v>0.15</v>
      </c>
      <c r="G117" s="4">
        <v>8149.0055975999985</v>
      </c>
      <c r="H117" s="15">
        <v>104.52985900000002</v>
      </c>
    </row>
    <row r="118" spans="1:8" x14ac:dyDescent="0.3">
      <c r="A118" s="3">
        <v>115</v>
      </c>
      <c r="B118" s="7"/>
      <c r="C118" s="10" t="s">
        <v>485</v>
      </c>
      <c r="D118" s="4">
        <v>5166</v>
      </c>
      <c r="E118" s="16">
        <v>55</v>
      </c>
      <c r="F118" s="5">
        <v>0.15</v>
      </c>
      <c r="G118" s="4">
        <v>4390.84674</v>
      </c>
      <c r="H118" s="16">
        <v>46.658999999999999</v>
      </c>
    </row>
    <row r="119" spans="1:8" x14ac:dyDescent="0.3">
      <c r="A119" s="3">
        <v>116</v>
      </c>
      <c r="B119" s="7"/>
      <c r="C119" s="10" t="s">
        <v>486</v>
      </c>
      <c r="D119" s="4">
        <v>5166</v>
      </c>
      <c r="E119" s="16">
        <v>55</v>
      </c>
      <c r="F119" s="5">
        <v>0.15</v>
      </c>
      <c r="G119" s="4">
        <v>4390.84674</v>
      </c>
      <c r="H119" s="16">
        <v>46.658999999999999</v>
      </c>
    </row>
    <row r="120" spans="1:8" x14ac:dyDescent="0.3">
      <c r="A120" s="3">
        <v>117</v>
      </c>
      <c r="B120" s="7" t="s">
        <v>106</v>
      </c>
      <c r="C120" s="10" t="s">
        <v>302</v>
      </c>
      <c r="D120" s="16">
        <v>70</v>
      </c>
      <c r="E120" s="17">
        <v>6120</v>
      </c>
      <c r="F120" s="5">
        <v>0.15</v>
      </c>
      <c r="G120" s="16">
        <v>59.698799999999999</v>
      </c>
      <c r="H120" s="18">
        <v>5201.6936399999986</v>
      </c>
    </row>
    <row r="121" spans="1:8" x14ac:dyDescent="0.3">
      <c r="A121" s="3">
        <v>118</v>
      </c>
      <c r="B121" s="7"/>
      <c r="C121" s="10" t="s">
        <v>438</v>
      </c>
      <c r="D121" s="16">
        <v>123</v>
      </c>
      <c r="E121" s="17">
        <v>9800</v>
      </c>
      <c r="F121" s="5">
        <v>0.15</v>
      </c>
      <c r="G121" s="16">
        <v>104.77139399999997</v>
      </c>
      <c r="H121" s="18">
        <v>8330.0720579999997</v>
      </c>
    </row>
    <row r="122" spans="1:8" x14ac:dyDescent="0.3">
      <c r="A122" s="3">
        <v>119</v>
      </c>
      <c r="B122" s="7"/>
      <c r="C122" s="10" t="s">
        <v>457</v>
      </c>
      <c r="D122" s="16">
        <v>312</v>
      </c>
      <c r="E122" s="17">
        <v>24790</v>
      </c>
      <c r="F122" s="5">
        <v>0.15</v>
      </c>
      <c r="G122" s="16">
        <v>265.06267199999996</v>
      </c>
      <c r="H122" s="18">
        <v>21071.437695000001</v>
      </c>
    </row>
    <row r="123" spans="1:8" x14ac:dyDescent="0.3">
      <c r="A123" s="3">
        <v>120</v>
      </c>
      <c r="B123" s="7" t="s">
        <v>252</v>
      </c>
      <c r="C123" s="10" t="s">
        <v>458</v>
      </c>
      <c r="D123" s="16">
        <v>346</v>
      </c>
      <c r="E123" s="17">
        <v>27509</v>
      </c>
      <c r="F123" s="5">
        <v>0.15</v>
      </c>
      <c r="G123" s="16">
        <v>294.16583699999995</v>
      </c>
      <c r="H123" s="18">
        <v>23382.975231</v>
      </c>
    </row>
    <row r="124" spans="1:8" x14ac:dyDescent="0.3">
      <c r="A124" s="3">
        <v>121</v>
      </c>
      <c r="B124" s="7" t="s">
        <v>460</v>
      </c>
      <c r="C124" s="10" t="s">
        <v>470</v>
      </c>
      <c r="D124" s="15">
        <v>125</v>
      </c>
      <c r="E124" s="16">
        <v>95</v>
      </c>
      <c r="F124" s="5">
        <v>0.15</v>
      </c>
      <c r="G124" s="15">
        <v>105.83104769999998</v>
      </c>
      <c r="H124" s="16">
        <v>80.332727170000013</v>
      </c>
    </row>
    <row r="125" spans="1:8" x14ac:dyDescent="0.3">
      <c r="A125" s="3">
        <v>122</v>
      </c>
      <c r="B125" s="7" t="s">
        <v>465</v>
      </c>
      <c r="C125" s="10" t="s">
        <v>475</v>
      </c>
      <c r="D125" s="16">
        <v>348</v>
      </c>
      <c r="E125" s="16">
        <v>217</v>
      </c>
      <c r="F125" s="5">
        <v>0.15</v>
      </c>
      <c r="G125" s="16">
        <v>295.50905999999998</v>
      </c>
      <c r="H125" s="16">
        <v>184.69101334319998</v>
      </c>
    </row>
    <row r="126" spans="1:8" x14ac:dyDescent="0.3">
      <c r="A126" s="3">
        <v>123</v>
      </c>
      <c r="B126" s="7" t="s">
        <v>466</v>
      </c>
      <c r="C126" s="10" t="s">
        <v>476</v>
      </c>
      <c r="D126" s="16">
        <v>125</v>
      </c>
      <c r="E126" s="16">
        <v>123</v>
      </c>
      <c r="F126" s="5">
        <v>0.15</v>
      </c>
      <c r="G126" s="16">
        <v>106.35341220000001</v>
      </c>
      <c r="H126" s="16">
        <v>104.57737289999999</v>
      </c>
    </row>
    <row r="127" spans="1:8" x14ac:dyDescent="0.3">
      <c r="A127" s="3">
        <v>124</v>
      </c>
      <c r="B127" s="7" t="s">
        <v>467</v>
      </c>
      <c r="C127" s="10" t="s">
        <v>477</v>
      </c>
      <c r="D127" s="19">
        <v>3963</v>
      </c>
      <c r="E127" s="16">
        <v>620</v>
      </c>
      <c r="F127" s="5">
        <v>0.15</v>
      </c>
      <c r="G127" s="19">
        <v>3368.9376062999995</v>
      </c>
      <c r="H127" s="16">
        <v>502.25168999999994</v>
      </c>
    </row>
    <row r="128" spans="1:8" x14ac:dyDescent="0.3">
      <c r="A128" s="3">
        <v>125</v>
      </c>
      <c r="B128" s="7" t="s">
        <v>468</v>
      </c>
      <c r="C128" s="10" t="s">
        <v>478</v>
      </c>
      <c r="D128" s="19">
        <v>4247</v>
      </c>
      <c r="E128" s="16">
        <v>665</v>
      </c>
      <c r="F128" s="5">
        <v>0.15</v>
      </c>
      <c r="G128" s="19">
        <v>3610.0162854</v>
      </c>
      <c r="H128" s="16">
        <v>538.19889599999988</v>
      </c>
    </row>
    <row r="129" spans="1:8" x14ac:dyDescent="0.3">
      <c r="A129" s="3">
        <v>126</v>
      </c>
      <c r="B129" s="7" t="s">
        <v>469</v>
      </c>
      <c r="C129" s="10" t="s">
        <v>479</v>
      </c>
      <c r="D129" s="19">
        <v>1754</v>
      </c>
      <c r="E129" s="16">
        <v>256</v>
      </c>
      <c r="F129" s="5">
        <v>0.15</v>
      </c>
      <c r="G129" s="19">
        <v>1490.4999395999998</v>
      </c>
      <c r="H129" s="16">
        <v>207.62389800000003</v>
      </c>
    </row>
    <row r="130" spans="1:8" x14ac:dyDescent="0.3">
      <c r="A130" s="3">
        <v>127</v>
      </c>
      <c r="B130" s="7"/>
      <c r="C130" s="10" t="s">
        <v>480</v>
      </c>
      <c r="D130" s="19">
        <v>5461</v>
      </c>
      <c r="E130" s="16">
        <v>1589</v>
      </c>
      <c r="F130" s="5">
        <v>0.15</v>
      </c>
      <c r="G130" s="19">
        <v>4641.9548174999991</v>
      </c>
      <c r="H130" s="16">
        <v>1350.68535</v>
      </c>
    </row>
    <row r="131" spans="1:8" x14ac:dyDescent="0.3">
      <c r="A131" s="3">
        <v>128</v>
      </c>
      <c r="B131" s="7" t="s">
        <v>8</v>
      </c>
      <c r="C131" s="10" t="s">
        <v>9</v>
      </c>
      <c r="D131" s="4">
        <v>331</v>
      </c>
      <c r="E131" s="4">
        <v>225</v>
      </c>
      <c r="F131" s="5">
        <v>0.15</v>
      </c>
      <c r="G131" s="4">
        <v>281.0863400992788</v>
      </c>
      <c r="H131" s="9">
        <v>191.35316207700004</v>
      </c>
    </row>
    <row r="132" spans="1:8" x14ac:dyDescent="0.3">
      <c r="A132" s="3">
        <v>129</v>
      </c>
      <c r="B132" s="7" t="s">
        <v>10</v>
      </c>
      <c r="C132" s="10" t="s">
        <v>11</v>
      </c>
      <c r="D132" s="4">
        <v>5256</v>
      </c>
      <c r="E132" s="4">
        <v>3506</v>
      </c>
      <c r="F132" s="5">
        <v>0.15</v>
      </c>
      <c r="G132" s="4">
        <v>4467.9293177260652</v>
      </c>
      <c r="H132" s="9">
        <v>2979.7367491166078</v>
      </c>
    </row>
    <row r="133" spans="1:8" x14ac:dyDescent="0.3">
      <c r="A133" s="3">
        <v>130</v>
      </c>
      <c r="B133" s="7" t="s">
        <v>12</v>
      </c>
      <c r="C133" s="10" t="s">
        <v>13</v>
      </c>
      <c r="D133" s="4">
        <v>173</v>
      </c>
      <c r="E133" s="4">
        <v>113</v>
      </c>
      <c r="F133" s="5">
        <v>0.15</v>
      </c>
      <c r="G133" s="4">
        <v>147.2756788061472</v>
      </c>
      <c r="H133" s="9">
        <v>95.668380423000002</v>
      </c>
    </row>
    <row r="134" spans="1:8" x14ac:dyDescent="0.3">
      <c r="A134" s="3">
        <v>131</v>
      </c>
      <c r="B134" s="7" t="s">
        <v>14</v>
      </c>
      <c r="C134" s="10" t="s">
        <v>15</v>
      </c>
      <c r="D134" s="4">
        <v>84484</v>
      </c>
      <c r="E134" s="4">
        <v>73194</v>
      </c>
      <c r="F134" s="5">
        <v>0.2</v>
      </c>
      <c r="G134" s="4">
        <v>67586.988230032905</v>
      </c>
      <c r="H134" s="4">
        <v>58554.839925380409</v>
      </c>
    </row>
    <row r="135" spans="1:8" x14ac:dyDescent="0.3">
      <c r="A135" s="3">
        <v>132</v>
      </c>
      <c r="B135" s="7" t="s">
        <v>21</v>
      </c>
      <c r="C135" s="10" t="s">
        <v>18</v>
      </c>
      <c r="D135" s="4">
        <v>85317</v>
      </c>
      <c r="E135" s="4">
        <v>101128</v>
      </c>
      <c r="F135" s="5">
        <v>0.2</v>
      </c>
      <c r="G135" s="4">
        <v>68253.48710569783</v>
      </c>
      <c r="H135" s="4">
        <v>80902.373511184429</v>
      </c>
    </row>
    <row r="136" spans="1:8" x14ac:dyDescent="0.3">
      <c r="A136" s="3">
        <v>133</v>
      </c>
      <c r="B136" s="7" t="s">
        <v>16</v>
      </c>
      <c r="C136" s="10" t="s">
        <v>17</v>
      </c>
      <c r="D136" s="4">
        <v>96360</v>
      </c>
      <c r="E136" s="4">
        <v>83894</v>
      </c>
      <c r="F136" s="5">
        <v>0.2</v>
      </c>
      <c r="G136" s="4">
        <v>77087.892494608517</v>
      </c>
      <c r="H136" s="4">
        <v>67115.548956412516</v>
      </c>
    </row>
    <row r="137" spans="1:8" x14ac:dyDescent="0.3">
      <c r="A137" s="3">
        <v>134</v>
      </c>
      <c r="B137" s="7" t="s">
        <v>19</v>
      </c>
      <c r="C137" s="10" t="s">
        <v>20</v>
      </c>
      <c r="D137" s="4">
        <v>96044</v>
      </c>
      <c r="E137" s="4">
        <v>114495</v>
      </c>
      <c r="F137" s="5">
        <v>0.2</v>
      </c>
      <c r="G137" s="4">
        <v>76834.993787737447</v>
      </c>
      <c r="H137" s="4">
        <v>91595.816941113604</v>
      </c>
    </row>
  </sheetData>
  <autoFilter ref="A3:H3" xr:uid="{00000000-0009-0000-0000-000002000000}"/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3"/>
  <sheetViews>
    <sheetView topLeftCell="A194" workbookViewId="0">
      <selection activeCell="C230" sqref="C230"/>
    </sheetView>
  </sheetViews>
  <sheetFormatPr defaultColWidth="8.88671875" defaultRowHeight="13.8" outlineLevelRow="1" x14ac:dyDescent="0.25"/>
  <cols>
    <col min="1" max="1" width="4.88671875" style="28" bestFit="1" customWidth="1"/>
    <col min="2" max="2" width="16.44140625" style="28" customWidth="1"/>
    <col min="3" max="3" width="53.88671875" style="69" customWidth="1"/>
    <col min="4" max="4" width="10.6640625" style="70" customWidth="1"/>
    <col min="5" max="5" width="13" style="26" customWidth="1"/>
    <col min="6" max="6" width="15.6640625" style="27" customWidth="1"/>
    <col min="7" max="7" width="14.5546875" style="28" customWidth="1"/>
    <col min="8" max="8" width="12.88671875" style="28" customWidth="1"/>
    <col min="9" max="9" width="15.6640625" style="27" customWidth="1"/>
    <col min="10" max="10" width="13.44140625" style="28" customWidth="1"/>
    <col min="11" max="11" width="11.88671875" style="28" customWidth="1"/>
    <col min="12" max="12" width="8.88671875" style="28"/>
    <col min="13" max="13" width="20" style="28" customWidth="1"/>
    <col min="14" max="14" width="13.33203125" style="28" customWidth="1"/>
    <col min="15" max="16384" width="8.88671875" style="28"/>
  </cols>
  <sheetData>
    <row r="1" spans="1:13" ht="15.6" x14ac:dyDescent="0.25">
      <c r="A1" s="22"/>
      <c r="B1" s="23"/>
      <c r="C1" s="24"/>
      <c r="D1" s="25"/>
    </row>
    <row r="2" spans="1:13" ht="15.6" x14ac:dyDescent="0.25">
      <c r="A2" s="29"/>
      <c r="B2" s="30"/>
      <c r="C2" s="31"/>
      <c r="D2" s="31"/>
      <c r="I2" s="32" t="s">
        <v>496</v>
      </c>
    </row>
    <row r="3" spans="1:13" ht="15.6" hidden="1" outlineLevel="1" x14ac:dyDescent="0.25">
      <c r="A3" s="29"/>
      <c r="B3" s="30"/>
      <c r="C3" s="33"/>
      <c r="D3" s="34"/>
      <c r="I3" s="35"/>
    </row>
    <row r="4" spans="1:13" hidden="1" outlineLevel="1" x14ac:dyDescent="0.25">
      <c r="A4" s="36"/>
      <c r="B4" s="37"/>
      <c r="C4" s="38"/>
      <c r="D4" s="39"/>
      <c r="I4" s="35"/>
    </row>
    <row r="5" spans="1:13" ht="20.399999999999999" hidden="1" outlineLevel="1" x14ac:dyDescent="0.25">
      <c r="A5" s="40" t="s">
        <v>6</v>
      </c>
      <c r="B5" s="40"/>
      <c r="C5" s="40"/>
      <c r="D5" s="41"/>
      <c r="I5" s="35"/>
    </row>
    <row r="6" spans="1:13" ht="20.399999999999999" hidden="1" outlineLevel="1" x14ac:dyDescent="0.25">
      <c r="A6" s="42" t="s">
        <v>5</v>
      </c>
      <c r="B6" s="42"/>
      <c r="C6" s="42"/>
      <c r="D6" s="43"/>
      <c r="E6" s="44"/>
      <c r="G6" s="44"/>
      <c r="H6" s="44"/>
      <c r="I6" s="35"/>
    </row>
    <row r="7" spans="1:13" ht="14.4" hidden="1" outlineLevel="1" x14ac:dyDescent="0.25">
      <c r="A7" s="45"/>
      <c r="B7" s="45"/>
      <c r="C7" s="46"/>
      <c r="D7" s="46"/>
      <c r="E7" s="44"/>
      <c r="I7" s="35"/>
    </row>
    <row r="8" spans="1:13" s="53" customFormat="1" ht="55.2" collapsed="1" x14ac:dyDescent="0.25">
      <c r="A8" s="47" t="s">
        <v>0</v>
      </c>
      <c r="B8" s="47" t="s">
        <v>1</v>
      </c>
      <c r="C8" s="47" t="s">
        <v>2</v>
      </c>
      <c r="D8" s="48" t="s">
        <v>497</v>
      </c>
      <c r="E8" s="49" t="s">
        <v>498</v>
      </c>
      <c r="F8" s="50" t="s">
        <v>499</v>
      </c>
      <c r="G8" s="51" t="s">
        <v>500</v>
      </c>
      <c r="H8" s="51" t="s">
        <v>501</v>
      </c>
      <c r="I8" s="52" t="s">
        <v>502</v>
      </c>
      <c r="J8" s="51" t="s">
        <v>500</v>
      </c>
      <c r="K8" s="51" t="s">
        <v>501</v>
      </c>
    </row>
    <row r="9" spans="1:13" s="53" customFormat="1" ht="13.2" x14ac:dyDescent="0.25">
      <c r="A9" s="54">
        <v>1</v>
      </c>
      <c r="B9" s="55" t="s">
        <v>70</v>
      </c>
      <c r="C9" s="56" t="s">
        <v>254</v>
      </c>
      <c r="D9" s="57" t="s">
        <v>503</v>
      </c>
      <c r="E9" s="58">
        <v>2266</v>
      </c>
      <c r="F9" s="59">
        <v>1834.9835734999992</v>
      </c>
      <c r="G9" s="60">
        <f t="shared" ref="G9:G72" si="0">F9-E9</f>
        <v>-431.01642650000076</v>
      </c>
      <c r="H9" s="61">
        <f t="shared" ref="H9:H72" si="1">G9/F9</f>
        <v>-0.23488843863484368</v>
      </c>
      <c r="I9" s="59">
        <f>E9*1.15</f>
        <v>2605.8999999999996</v>
      </c>
      <c r="J9" s="60">
        <f>I9-E9</f>
        <v>339.89999999999964</v>
      </c>
      <c r="K9" s="61">
        <f>J9/I9</f>
        <v>0.13043478260869554</v>
      </c>
      <c r="L9" s="53">
        <f>F9*1.05</f>
        <v>1926.7327521749992</v>
      </c>
      <c r="M9" s="53">
        <f>I9*1.05</f>
        <v>2736.1949999999997</v>
      </c>
    </row>
    <row r="10" spans="1:13" s="53" customFormat="1" ht="13.2" x14ac:dyDescent="0.25">
      <c r="A10" s="54">
        <v>2</v>
      </c>
      <c r="B10" s="55" t="s">
        <v>71</v>
      </c>
      <c r="C10" s="56" t="s">
        <v>255</v>
      </c>
      <c r="D10" s="57" t="s">
        <v>503</v>
      </c>
      <c r="E10" s="58">
        <v>2266</v>
      </c>
      <c r="F10" s="59">
        <v>1791.5562499999999</v>
      </c>
      <c r="G10" s="60">
        <f t="shared" si="0"/>
        <v>-474.44375000000014</v>
      </c>
      <c r="H10" s="61">
        <f t="shared" si="1"/>
        <v>-0.26482213438735186</v>
      </c>
      <c r="I10" s="59">
        <f>E10*1.15</f>
        <v>2605.8999999999996</v>
      </c>
      <c r="J10" s="60">
        <f>I10-E10</f>
        <v>339.89999999999964</v>
      </c>
      <c r="K10" s="61">
        <f>J10/I10</f>
        <v>0.13043478260869554</v>
      </c>
      <c r="L10" s="53">
        <f t="shared" ref="L10:L73" si="2">F10*1.05</f>
        <v>1881.1340625</v>
      </c>
      <c r="M10" s="53">
        <f t="shared" ref="M10:M73" si="3">I10*1.05</f>
        <v>2736.1949999999997</v>
      </c>
    </row>
    <row r="11" spans="1:13" s="53" customFormat="1" ht="13.2" x14ac:dyDescent="0.25">
      <c r="A11" s="54">
        <v>3</v>
      </c>
      <c r="B11" s="55" t="s">
        <v>72</v>
      </c>
      <c r="C11" s="56" t="s">
        <v>256</v>
      </c>
      <c r="D11" s="57" t="s">
        <v>503</v>
      </c>
      <c r="E11" s="58">
        <v>226.93990000000002</v>
      </c>
      <c r="F11" s="59">
        <v>117.64499999999998</v>
      </c>
      <c r="G11" s="60">
        <f t="shared" si="0"/>
        <v>-109.29490000000004</v>
      </c>
      <c r="H11" s="61">
        <f t="shared" si="1"/>
        <v>-0.92902290790088871</v>
      </c>
      <c r="I11" s="59">
        <f>E11*1.15</f>
        <v>260.980885</v>
      </c>
      <c r="J11" s="60">
        <f>I11-E11</f>
        <v>34.040984999999978</v>
      </c>
      <c r="K11" s="61">
        <f>J11/I11</f>
        <v>0.13043478260869557</v>
      </c>
      <c r="L11" s="53">
        <f t="shared" si="2"/>
        <v>123.52724999999998</v>
      </c>
      <c r="M11" s="53">
        <f t="shared" si="3"/>
        <v>274.02992925000001</v>
      </c>
    </row>
    <row r="12" spans="1:13" s="53" customFormat="1" ht="13.2" x14ac:dyDescent="0.25">
      <c r="A12" s="54">
        <v>4</v>
      </c>
      <c r="B12" s="55" t="s">
        <v>73</v>
      </c>
      <c r="C12" s="56" t="s">
        <v>257</v>
      </c>
      <c r="D12" s="57" t="s">
        <v>503</v>
      </c>
      <c r="E12" s="58">
        <v>6129.6330000000007</v>
      </c>
      <c r="F12" s="59">
        <v>6959.9810444999994</v>
      </c>
      <c r="G12" s="60">
        <f t="shared" si="0"/>
        <v>830.34804449999865</v>
      </c>
      <c r="H12" s="61">
        <f t="shared" si="1"/>
        <v>0.11930320487814638</v>
      </c>
      <c r="I12" s="59">
        <f>E12*1.15</f>
        <v>7049.0779499999999</v>
      </c>
      <c r="J12" s="60">
        <f>I12-E12</f>
        <v>919.44494999999915</v>
      </c>
      <c r="K12" s="61">
        <f>J12/I12</f>
        <v>0.13043478260869554</v>
      </c>
      <c r="L12" s="53">
        <f t="shared" si="2"/>
        <v>7307.9800967249994</v>
      </c>
      <c r="M12" s="53">
        <f t="shared" si="3"/>
        <v>7401.5318475000004</v>
      </c>
    </row>
    <row r="13" spans="1:13" s="53" customFormat="1" ht="13.2" x14ac:dyDescent="0.25">
      <c r="A13" s="54">
        <v>5</v>
      </c>
      <c r="B13" s="55" t="s">
        <v>74</v>
      </c>
      <c r="C13" s="56" t="s">
        <v>258</v>
      </c>
      <c r="D13" s="57" t="s">
        <v>503</v>
      </c>
      <c r="E13" s="58">
        <v>81885</v>
      </c>
      <c r="F13" s="59">
        <v>106692.06074999998</v>
      </c>
      <c r="G13" s="60">
        <f t="shared" si="0"/>
        <v>24807.060749999975</v>
      </c>
      <c r="H13" s="61">
        <f t="shared" si="1"/>
        <v>0.23251084078437373</v>
      </c>
      <c r="I13" s="59">
        <f>F13</f>
        <v>106692.06074999998</v>
      </c>
      <c r="J13" s="60">
        <f t="shared" ref="J13:J76" si="4">I13-E13</f>
        <v>24807.060749999975</v>
      </c>
      <c r="K13" s="61">
        <f t="shared" ref="K13:K76" si="5">J13/I13</f>
        <v>0.23251084078437373</v>
      </c>
      <c r="L13" s="53">
        <f t="shared" si="2"/>
        <v>112026.66378749997</v>
      </c>
      <c r="M13" s="53">
        <f t="shared" si="3"/>
        <v>112026.66378749997</v>
      </c>
    </row>
    <row r="14" spans="1:13" s="53" customFormat="1" ht="13.2" x14ac:dyDescent="0.25">
      <c r="A14" s="54">
        <v>6</v>
      </c>
      <c r="B14" s="55" t="s">
        <v>75</v>
      </c>
      <c r="C14" s="56" t="s">
        <v>259</v>
      </c>
      <c r="D14" s="57" t="s">
        <v>503</v>
      </c>
      <c r="E14" s="58">
        <v>52703.040000000001</v>
      </c>
      <c r="F14" s="59">
        <v>68669.425967999996</v>
      </c>
      <c r="G14" s="60">
        <f t="shared" si="0"/>
        <v>15966.385967999995</v>
      </c>
      <c r="H14" s="61">
        <f t="shared" si="1"/>
        <v>0.23251084078437387</v>
      </c>
      <c r="I14" s="59">
        <f>F14</f>
        <v>68669.425967999996</v>
      </c>
      <c r="J14" s="60">
        <f t="shared" si="4"/>
        <v>15966.385967999995</v>
      </c>
      <c r="K14" s="61">
        <f t="shared" si="5"/>
        <v>0.23251084078437387</v>
      </c>
      <c r="L14" s="53">
        <f t="shared" si="2"/>
        <v>72102.897266400003</v>
      </c>
      <c r="M14" s="53">
        <f t="shared" si="3"/>
        <v>72102.897266400003</v>
      </c>
    </row>
    <row r="15" spans="1:13" s="53" customFormat="1" ht="13.2" x14ac:dyDescent="0.25">
      <c r="A15" s="54">
        <v>7</v>
      </c>
      <c r="B15" s="55" t="s">
        <v>76</v>
      </c>
      <c r="C15" s="56" t="s">
        <v>260</v>
      </c>
      <c r="D15" s="57" t="s">
        <v>503</v>
      </c>
      <c r="E15" s="58">
        <v>15398.5</v>
      </c>
      <c r="F15" s="59">
        <v>16482.317500000001</v>
      </c>
      <c r="G15" s="60">
        <f t="shared" si="0"/>
        <v>1083.817500000001</v>
      </c>
      <c r="H15" s="61">
        <f t="shared" si="1"/>
        <v>6.5756378009342489E-2</v>
      </c>
      <c r="I15" s="59">
        <f>E15*1.15</f>
        <v>17708.274999999998</v>
      </c>
      <c r="J15" s="60">
        <f t="shared" si="4"/>
        <v>2309.7749999999978</v>
      </c>
      <c r="K15" s="61">
        <f t="shared" si="5"/>
        <v>0.13043478260869554</v>
      </c>
      <c r="L15" s="53">
        <f t="shared" si="2"/>
        <v>17306.433375000001</v>
      </c>
      <c r="M15" s="53">
        <f t="shared" si="3"/>
        <v>18593.688749999998</v>
      </c>
    </row>
    <row r="16" spans="1:13" s="53" customFormat="1" ht="13.2" x14ac:dyDescent="0.25">
      <c r="A16" s="54">
        <v>8</v>
      </c>
      <c r="B16" s="55" t="s">
        <v>77</v>
      </c>
      <c r="C16" s="56" t="s">
        <v>68</v>
      </c>
      <c r="D16" s="57" t="s">
        <v>503</v>
      </c>
      <c r="E16" s="58">
        <v>53.663000000000004</v>
      </c>
      <c r="F16" s="59">
        <v>58.629999999999988</v>
      </c>
      <c r="G16" s="60">
        <f t="shared" si="0"/>
        <v>4.9669999999999845</v>
      </c>
      <c r="H16" s="61">
        <f t="shared" si="1"/>
        <v>8.4717721303086913E-2</v>
      </c>
      <c r="I16" s="59">
        <f>E16*1.15</f>
        <v>61.712449999999997</v>
      </c>
      <c r="J16" s="60">
        <f t="shared" si="4"/>
        <v>8.0494499999999931</v>
      </c>
      <c r="K16" s="61">
        <f t="shared" si="5"/>
        <v>0.13043478260869554</v>
      </c>
      <c r="L16" s="53">
        <f t="shared" si="2"/>
        <v>61.561499999999988</v>
      </c>
      <c r="M16" s="53">
        <f t="shared" si="3"/>
        <v>64.798072500000004</v>
      </c>
    </row>
    <row r="17" spans="1:13" s="53" customFormat="1" ht="13.2" x14ac:dyDescent="0.25">
      <c r="A17" s="54">
        <v>9</v>
      </c>
      <c r="B17" s="55" t="s">
        <v>78</v>
      </c>
      <c r="C17" s="56" t="s">
        <v>261</v>
      </c>
      <c r="D17" s="57" t="s">
        <v>503</v>
      </c>
      <c r="E17" s="58">
        <v>4.4633333333333338</v>
      </c>
      <c r="F17" s="59">
        <v>20.563635873015876</v>
      </c>
      <c r="G17" s="60">
        <f t="shared" si="0"/>
        <v>16.100302539682541</v>
      </c>
      <c r="H17" s="61">
        <f t="shared" si="1"/>
        <v>0.7829501863923668</v>
      </c>
      <c r="I17" s="59">
        <f>F17</f>
        <v>20.563635873015876</v>
      </c>
      <c r="J17" s="60">
        <f t="shared" si="4"/>
        <v>16.100302539682541</v>
      </c>
      <c r="K17" s="61">
        <f t="shared" si="5"/>
        <v>0.7829501863923668</v>
      </c>
      <c r="L17" s="53">
        <f t="shared" si="2"/>
        <v>21.591817666666671</v>
      </c>
      <c r="M17" s="53">
        <f t="shared" si="3"/>
        <v>21.591817666666671</v>
      </c>
    </row>
    <row r="18" spans="1:13" s="53" customFormat="1" ht="13.2" x14ac:dyDescent="0.25">
      <c r="A18" s="54">
        <v>10</v>
      </c>
      <c r="B18" s="55" t="s">
        <v>79</v>
      </c>
      <c r="C18" s="56" t="s">
        <v>262</v>
      </c>
      <c r="D18" s="57" t="s">
        <v>503</v>
      </c>
      <c r="E18" s="58">
        <v>44.315750000000008</v>
      </c>
      <c r="F18" s="59">
        <v>43.531559499999993</v>
      </c>
      <c r="G18" s="60">
        <f t="shared" si="0"/>
        <v>-0.78419050000001533</v>
      </c>
      <c r="H18" s="61">
        <f t="shared" si="1"/>
        <v>-1.801429833911683E-2</v>
      </c>
      <c r="I18" s="59">
        <f>E18*1.15</f>
        <v>50.963112500000008</v>
      </c>
      <c r="J18" s="60">
        <f t="shared" si="4"/>
        <v>6.6473624999999998</v>
      </c>
      <c r="K18" s="61">
        <f t="shared" si="5"/>
        <v>0.13043478260869562</v>
      </c>
      <c r="L18" s="53">
        <f t="shared" si="2"/>
        <v>45.708137474999994</v>
      </c>
      <c r="M18" s="53">
        <f t="shared" si="3"/>
        <v>53.511268125000008</v>
      </c>
    </row>
    <row r="19" spans="1:13" s="53" customFormat="1" ht="39.6" x14ac:dyDescent="0.25">
      <c r="A19" s="54">
        <v>11</v>
      </c>
      <c r="B19" s="55" t="s">
        <v>80</v>
      </c>
      <c r="C19" s="56" t="s">
        <v>263</v>
      </c>
      <c r="D19" s="57" t="s">
        <v>503</v>
      </c>
      <c r="E19" s="58">
        <v>6.6349166666666672</v>
      </c>
      <c r="F19" s="59">
        <v>26.453968253968256</v>
      </c>
      <c r="G19" s="60">
        <f t="shared" si="0"/>
        <v>19.819051587301587</v>
      </c>
      <c r="H19" s="61">
        <f t="shared" si="1"/>
        <v>0.74919011760470411</v>
      </c>
      <c r="I19" s="59">
        <f t="shared" ref="I19:I25" si="6">F19</f>
        <v>26.453968253968256</v>
      </c>
      <c r="J19" s="60">
        <f t="shared" si="4"/>
        <v>19.819051587301587</v>
      </c>
      <c r="K19" s="61">
        <f t="shared" si="5"/>
        <v>0.74919011760470411</v>
      </c>
      <c r="L19" s="53">
        <f t="shared" si="2"/>
        <v>27.776666666666671</v>
      </c>
      <c r="M19" s="53">
        <f t="shared" si="3"/>
        <v>27.776666666666671</v>
      </c>
    </row>
    <row r="20" spans="1:13" s="53" customFormat="1" ht="13.2" x14ac:dyDescent="0.25">
      <c r="A20" s="54">
        <v>12</v>
      </c>
      <c r="B20" s="55" t="s">
        <v>81</v>
      </c>
      <c r="C20" s="56" t="s">
        <v>264</v>
      </c>
      <c r="D20" s="57" t="s">
        <v>503</v>
      </c>
      <c r="E20" s="58">
        <v>1180.2049</v>
      </c>
      <c r="F20" s="59">
        <v>1773.985714285714</v>
      </c>
      <c r="G20" s="60">
        <f t="shared" si="0"/>
        <v>593.78081428571409</v>
      </c>
      <c r="H20" s="61">
        <f t="shared" si="1"/>
        <v>0.33471566851077872</v>
      </c>
      <c r="I20" s="59">
        <f t="shared" si="6"/>
        <v>1773.985714285714</v>
      </c>
      <c r="J20" s="60">
        <f t="shared" si="4"/>
        <v>593.78081428571409</v>
      </c>
      <c r="K20" s="61">
        <f t="shared" si="5"/>
        <v>0.33471566851077872</v>
      </c>
      <c r="L20" s="53">
        <f t="shared" si="2"/>
        <v>1862.6849999999997</v>
      </c>
      <c r="M20" s="53">
        <f t="shared" si="3"/>
        <v>1862.6849999999997</v>
      </c>
    </row>
    <row r="21" spans="1:13" s="53" customFormat="1" ht="13.2" x14ac:dyDescent="0.25">
      <c r="A21" s="54">
        <v>13</v>
      </c>
      <c r="B21" s="55"/>
      <c r="C21" s="56" t="s">
        <v>265</v>
      </c>
      <c r="D21" s="57" t="s">
        <v>503</v>
      </c>
      <c r="E21" s="58">
        <v>1180.2049</v>
      </c>
      <c r="F21" s="59">
        <v>1492.9591984999997</v>
      </c>
      <c r="G21" s="60">
        <f t="shared" si="0"/>
        <v>312.75429849999978</v>
      </c>
      <c r="H21" s="61">
        <f t="shared" si="1"/>
        <v>0.20948616600790504</v>
      </c>
      <c r="I21" s="59">
        <f t="shared" si="6"/>
        <v>1492.9591984999997</v>
      </c>
      <c r="J21" s="60">
        <f t="shared" si="4"/>
        <v>312.75429849999978</v>
      </c>
      <c r="K21" s="61">
        <f t="shared" si="5"/>
        <v>0.20948616600790504</v>
      </c>
      <c r="L21" s="53">
        <f t="shared" si="2"/>
        <v>1567.6071584249999</v>
      </c>
      <c r="M21" s="53">
        <f t="shared" si="3"/>
        <v>1567.6071584249999</v>
      </c>
    </row>
    <row r="22" spans="1:13" s="53" customFormat="1" ht="13.2" x14ac:dyDescent="0.25">
      <c r="A22" s="54">
        <v>14</v>
      </c>
      <c r="B22" s="55"/>
      <c r="C22" s="56" t="s">
        <v>266</v>
      </c>
      <c r="D22" s="57" t="s">
        <v>503</v>
      </c>
      <c r="E22" s="58">
        <v>1223.125</v>
      </c>
      <c r="F22" s="59">
        <v>1547.253125</v>
      </c>
      <c r="G22" s="60">
        <f t="shared" si="0"/>
        <v>324.12812499999995</v>
      </c>
      <c r="H22" s="61">
        <f t="shared" si="1"/>
        <v>0.20948616600790512</v>
      </c>
      <c r="I22" s="59">
        <f t="shared" si="6"/>
        <v>1547.253125</v>
      </c>
      <c r="J22" s="60">
        <f t="shared" si="4"/>
        <v>324.12812499999995</v>
      </c>
      <c r="K22" s="61">
        <f t="shared" si="5"/>
        <v>0.20948616600790512</v>
      </c>
      <c r="L22" s="53">
        <f t="shared" si="2"/>
        <v>1624.6157812500001</v>
      </c>
      <c r="M22" s="53">
        <f t="shared" si="3"/>
        <v>1624.6157812500001</v>
      </c>
    </row>
    <row r="23" spans="1:13" s="53" customFormat="1" ht="13.2" x14ac:dyDescent="0.25">
      <c r="A23" s="54">
        <v>15</v>
      </c>
      <c r="B23" s="55"/>
      <c r="C23" s="56" t="s">
        <v>267</v>
      </c>
      <c r="D23" s="57" t="s">
        <v>503</v>
      </c>
      <c r="E23" s="58">
        <v>1484.9201</v>
      </c>
      <c r="F23" s="59">
        <v>1878.4239264999997</v>
      </c>
      <c r="G23" s="60">
        <f t="shared" si="0"/>
        <v>393.5038264999996</v>
      </c>
      <c r="H23" s="61">
        <f t="shared" si="1"/>
        <v>0.20948616600790496</v>
      </c>
      <c r="I23" s="59">
        <f t="shared" si="6"/>
        <v>1878.4239264999997</v>
      </c>
      <c r="J23" s="60">
        <f t="shared" si="4"/>
        <v>393.5038264999996</v>
      </c>
      <c r="K23" s="61">
        <f t="shared" si="5"/>
        <v>0.20948616600790496</v>
      </c>
      <c r="L23" s="53">
        <f t="shared" si="2"/>
        <v>1972.3451228249996</v>
      </c>
      <c r="M23" s="53">
        <f t="shared" si="3"/>
        <v>1972.3451228249996</v>
      </c>
    </row>
    <row r="24" spans="1:13" s="53" customFormat="1" ht="13.2" x14ac:dyDescent="0.25">
      <c r="A24" s="54">
        <v>16</v>
      </c>
      <c r="B24" s="55"/>
      <c r="C24" s="56" t="s">
        <v>268</v>
      </c>
      <c r="D24" s="57" t="s">
        <v>503</v>
      </c>
      <c r="E24" s="58">
        <v>429.17009999999999</v>
      </c>
      <c r="F24" s="59">
        <v>542.90017650000004</v>
      </c>
      <c r="G24" s="60">
        <f t="shared" si="0"/>
        <v>113.73007650000005</v>
      </c>
      <c r="H24" s="61">
        <f t="shared" si="1"/>
        <v>0.20948616600790521</v>
      </c>
      <c r="I24" s="59">
        <f t="shared" si="6"/>
        <v>542.90017650000004</v>
      </c>
      <c r="J24" s="60">
        <f t="shared" si="4"/>
        <v>113.73007650000005</v>
      </c>
      <c r="K24" s="61">
        <f t="shared" si="5"/>
        <v>0.20948616600790521</v>
      </c>
      <c r="L24" s="53">
        <f t="shared" si="2"/>
        <v>570.04518532500003</v>
      </c>
      <c r="M24" s="53">
        <f t="shared" si="3"/>
        <v>570.04518532500003</v>
      </c>
    </row>
    <row r="25" spans="1:13" s="53" customFormat="1" ht="13.2" x14ac:dyDescent="0.25">
      <c r="A25" s="54">
        <v>17</v>
      </c>
      <c r="B25" s="55"/>
      <c r="C25" s="56" t="s">
        <v>269</v>
      </c>
      <c r="D25" s="57" t="s">
        <v>503</v>
      </c>
      <c r="E25" s="58">
        <v>343.32990000000001</v>
      </c>
      <c r="F25" s="59">
        <v>434.31232349999988</v>
      </c>
      <c r="G25" s="60">
        <f t="shared" si="0"/>
        <v>90.982423499999868</v>
      </c>
      <c r="H25" s="61">
        <f t="shared" si="1"/>
        <v>0.2094861660079049</v>
      </c>
      <c r="I25" s="59">
        <f t="shared" si="6"/>
        <v>434.31232349999988</v>
      </c>
      <c r="J25" s="60">
        <f t="shared" si="4"/>
        <v>90.982423499999868</v>
      </c>
      <c r="K25" s="61">
        <f t="shared" si="5"/>
        <v>0.2094861660079049</v>
      </c>
      <c r="L25" s="53">
        <f t="shared" si="2"/>
        <v>456.02793967499991</v>
      </c>
      <c r="M25" s="53">
        <f t="shared" si="3"/>
        <v>456.02793967499991</v>
      </c>
    </row>
    <row r="26" spans="1:13" s="53" customFormat="1" ht="13.2" x14ac:dyDescent="0.25">
      <c r="A26" s="54">
        <v>18</v>
      </c>
      <c r="B26" s="55" t="s">
        <v>82</v>
      </c>
      <c r="C26" s="56" t="s">
        <v>270</v>
      </c>
      <c r="D26" s="57" t="s">
        <v>503</v>
      </c>
      <c r="E26" s="58">
        <v>1403.9414999999999</v>
      </c>
      <c r="F26" s="59">
        <v>1226.462023809524</v>
      </c>
      <c r="G26" s="60">
        <f t="shared" si="0"/>
        <v>-177.47947619047591</v>
      </c>
      <c r="H26" s="61">
        <f t="shared" si="1"/>
        <v>-0.14470849707943292</v>
      </c>
      <c r="I26" s="59">
        <f>E26*1.15</f>
        <v>1614.5327249999998</v>
      </c>
      <c r="J26" s="60">
        <f t="shared" si="4"/>
        <v>210.59122499999989</v>
      </c>
      <c r="K26" s="61">
        <f t="shared" si="5"/>
        <v>0.13043478260869559</v>
      </c>
      <c r="L26" s="53">
        <f t="shared" si="2"/>
        <v>1287.7851250000003</v>
      </c>
      <c r="M26" s="53">
        <f t="shared" si="3"/>
        <v>1695.2593612499998</v>
      </c>
    </row>
    <row r="27" spans="1:13" s="53" customFormat="1" ht="13.2" x14ac:dyDescent="0.25">
      <c r="A27" s="54">
        <v>19</v>
      </c>
      <c r="B27" s="55" t="s">
        <v>83</v>
      </c>
      <c r="C27" s="56" t="s">
        <v>271</v>
      </c>
      <c r="D27" s="57" t="s">
        <v>503</v>
      </c>
      <c r="E27" s="58">
        <v>74.046700000000001</v>
      </c>
      <c r="F27" s="59">
        <v>103.03728599999998</v>
      </c>
      <c r="G27" s="60">
        <f t="shared" si="0"/>
        <v>28.990585999999979</v>
      </c>
      <c r="H27" s="61">
        <f t="shared" si="1"/>
        <v>0.28136014762655903</v>
      </c>
      <c r="I27" s="59">
        <f>F27</f>
        <v>103.03728599999998</v>
      </c>
      <c r="J27" s="60">
        <f t="shared" si="4"/>
        <v>28.990585999999979</v>
      </c>
      <c r="K27" s="61">
        <f t="shared" si="5"/>
        <v>0.28136014762655903</v>
      </c>
      <c r="L27" s="53">
        <f t="shared" si="2"/>
        <v>108.18915029999998</v>
      </c>
      <c r="M27" s="53">
        <f t="shared" si="3"/>
        <v>108.18915029999998</v>
      </c>
    </row>
    <row r="28" spans="1:13" s="53" customFormat="1" ht="13.2" x14ac:dyDescent="0.25">
      <c r="A28" s="54">
        <v>20</v>
      </c>
      <c r="B28" s="55" t="s">
        <v>84</v>
      </c>
      <c r="C28" s="56" t="s">
        <v>69</v>
      </c>
      <c r="D28" s="57" t="s">
        <v>503</v>
      </c>
      <c r="E28" s="58">
        <v>40.582000000000001</v>
      </c>
      <c r="F28" s="59">
        <v>46.645609999999984</v>
      </c>
      <c r="G28" s="60">
        <f t="shared" si="0"/>
        <v>6.0636099999999828</v>
      </c>
      <c r="H28" s="61">
        <f t="shared" si="1"/>
        <v>0.12999315476847628</v>
      </c>
      <c r="I28" s="59">
        <f>E28*1.15</f>
        <v>46.6693</v>
      </c>
      <c r="J28" s="60">
        <f t="shared" si="4"/>
        <v>6.087299999999999</v>
      </c>
      <c r="K28" s="61">
        <f t="shared" si="5"/>
        <v>0.13043478260869562</v>
      </c>
      <c r="L28" s="53">
        <f t="shared" si="2"/>
        <v>48.977890499999987</v>
      </c>
      <c r="M28" s="53">
        <f t="shared" si="3"/>
        <v>49.002765000000004</v>
      </c>
    </row>
    <row r="29" spans="1:13" s="53" customFormat="1" ht="13.2" x14ac:dyDescent="0.25">
      <c r="A29" s="54">
        <v>21</v>
      </c>
      <c r="B29" s="55" t="s">
        <v>85</v>
      </c>
      <c r="C29" s="56" t="s">
        <v>272</v>
      </c>
      <c r="D29" s="57" t="s">
        <v>503</v>
      </c>
      <c r="E29" s="58">
        <v>1.98275</v>
      </c>
      <c r="F29" s="59">
        <v>25.922222222222221</v>
      </c>
      <c r="G29" s="60">
        <f t="shared" si="0"/>
        <v>23.939472222222221</v>
      </c>
      <c r="H29" s="61">
        <f t="shared" si="1"/>
        <v>0.92351157308186882</v>
      </c>
      <c r="I29" s="59">
        <f t="shared" ref="I29:I30" si="7">F29</f>
        <v>25.922222222222221</v>
      </c>
      <c r="J29" s="60">
        <f t="shared" si="4"/>
        <v>23.939472222222221</v>
      </c>
      <c r="K29" s="61">
        <f t="shared" si="5"/>
        <v>0.92351157308186882</v>
      </c>
      <c r="L29" s="53">
        <f t="shared" si="2"/>
        <v>27.218333333333334</v>
      </c>
      <c r="M29" s="53">
        <f t="shared" si="3"/>
        <v>27.218333333333334</v>
      </c>
    </row>
    <row r="30" spans="1:13" s="53" customFormat="1" ht="13.2" x14ac:dyDescent="0.25">
      <c r="A30" s="54">
        <v>22</v>
      </c>
      <c r="B30" s="55"/>
      <c r="C30" s="56" t="s">
        <v>273</v>
      </c>
      <c r="D30" s="57" t="s">
        <v>503</v>
      </c>
      <c r="E30" s="58">
        <v>12535.958333333334</v>
      </c>
      <c r="F30" s="59">
        <v>20039.370999999992</v>
      </c>
      <c r="G30" s="60">
        <f t="shared" si="0"/>
        <v>7503.412666666658</v>
      </c>
      <c r="H30" s="61">
        <f t="shared" si="1"/>
        <v>0.37443354218386699</v>
      </c>
      <c r="I30" s="59">
        <f t="shared" si="7"/>
        <v>20039.370999999992</v>
      </c>
      <c r="J30" s="60">
        <f t="shared" si="4"/>
        <v>7503.412666666658</v>
      </c>
      <c r="K30" s="61">
        <f t="shared" si="5"/>
        <v>0.37443354218386699</v>
      </c>
      <c r="L30" s="53">
        <f t="shared" si="2"/>
        <v>21041.339549999993</v>
      </c>
      <c r="M30" s="53">
        <f t="shared" si="3"/>
        <v>21041.339549999993</v>
      </c>
    </row>
    <row r="31" spans="1:13" s="53" customFormat="1" ht="13.2" x14ac:dyDescent="0.25">
      <c r="A31" s="54">
        <v>23</v>
      </c>
      <c r="B31" s="55" t="s">
        <v>86</v>
      </c>
      <c r="C31" s="56" t="s">
        <v>274</v>
      </c>
      <c r="D31" s="57" t="s">
        <v>503</v>
      </c>
      <c r="E31" s="58">
        <v>27305.3</v>
      </c>
      <c r="F31" s="59">
        <v>28547.6345</v>
      </c>
      <c r="G31" s="60">
        <f t="shared" si="0"/>
        <v>1242.3345000000008</v>
      </c>
      <c r="H31" s="61">
        <f t="shared" si="1"/>
        <v>4.3517948921477222E-2</v>
      </c>
      <c r="I31" s="59">
        <f t="shared" ref="I31:I39" si="8">E31*1.15</f>
        <v>31401.094999999998</v>
      </c>
      <c r="J31" s="60">
        <f t="shared" si="4"/>
        <v>4095.7949999999983</v>
      </c>
      <c r="K31" s="61">
        <f t="shared" si="5"/>
        <v>0.13043478260869559</v>
      </c>
      <c r="L31" s="53">
        <f t="shared" si="2"/>
        <v>29975.016225000003</v>
      </c>
      <c r="M31" s="53">
        <f t="shared" si="3"/>
        <v>32971.149749999997</v>
      </c>
    </row>
    <row r="32" spans="1:13" s="53" customFormat="1" ht="13.2" x14ac:dyDescent="0.25">
      <c r="A32" s="54">
        <v>24</v>
      </c>
      <c r="B32" s="55" t="s">
        <v>87</v>
      </c>
      <c r="C32" s="56" t="s">
        <v>275</v>
      </c>
      <c r="D32" s="57" t="s">
        <v>503</v>
      </c>
      <c r="E32" s="58">
        <v>19528.8</v>
      </c>
      <c r="F32" s="59">
        <v>20586.609999999997</v>
      </c>
      <c r="G32" s="60">
        <f>F32-E32</f>
        <v>1057.8099999999977</v>
      </c>
      <c r="H32" s="61">
        <f t="shared" si="1"/>
        <v>5.1383399209486064E-2</v>
      </c>
      <c r="I32" s="59">
        <f t="shared" si="8"/>
        <v>22458.12</v>
      </c>
      <c r="J32" s="60">
        <f t="shared" si="4"/>
        <v>2929.3199999999997</v>
      </c>
      <c r="K32" s="61">
        <f t="shared" si="5"/>
        <v>0.13043478260869565</v>
      </c>
      <c r="L32" s="53">
        <f t="shared" si="2"/>
        <v>21615.940499999997</v>
      </c>
      <c r="M32" s="53">
        <f t="shared" si="3"/>
        <v>23581.026000000002</v>
      </c>
    </row>
    <row r="33" spans="1:13" s="53" customFormat="1" ht="13.2" x14ac:dyDescent="0.25">
      <c r="A33" s="54">
        <v>25</v>
      </c>
      <c r="B33" s="55" t="s">
        <v>88</v>
      </c>
      <c r="C33" s="56" t="s">
        <v>276</v>
      </c>
      <c r="D33" s="57" t="s">
        <v>503</v>
      </c>
      <c r="E33" s="58">
        <v>19528.8</v>
      </c>
      <c r="F33" s="59">
        <v>20586.609999999997</v>
      </c>
      <c r="G33" s="60">
        <f t="shared" si="0"/>
        <v>1057.8099999999977</v>
      </c>
      <c r="H33" s="61">
        <f t="shared" si="1"/>
        <v>5.1383399209486064E-2</v>
      </c>
      <c r="I33" s="59">
        <f t="shared" si="8"/>
        <v>22458.12</v>
      </c>
      <c r="J33" s="60">
        <f t="shared" si="4"/>
        <v>2929.3199999999997</v>
      </c>
      <c r="K33" s="61">
        <f t="shared" si="5"/>
        <v>0.13043478260869565</v>
      </c>
      <c r="L33" s="53">
        <f t="shared" si="2"/>
        <v>21615.940499999997</v>
      </c>
      <c r="M33" s="53">
        <f t="shared" si="3"/>
        <v>23581.026000000002</v>
      </c>
    </row>
    <row r="34" spans="1:13" s="53" customFormat="1" ht="13.2" x14ac:dyDescent="0.25">
      <c r="A34" s="54">
        <v>26</v>
      </c>
      <c r="B34" s="55" t="s">
        <v>89</v>
      </c>
      <c r="C34" s="56" t="s">
        <v>277</v>
      </c>
      <c r="D34" s="57" t="s">
        <v>503</v>
      </c>
      <c r="E34" s="58">
        <v>52352.84</v>
      </c>
      <c r="F34" s="59">
        <v>40234.314229999996</v>
      </c>
      <c r="G34" s="60">
        <f t="shared" si="0"/>
        <v>-12118.52577</v>
      </c>
      <c r="H34" s="61">
        <f t="shared" si="1"/>
        <v>-0.30119876533061518</v>
      </c>
      <c r="I34" s="59">
        <f t="shared" si="8"/>
        <v>60205.765999999989</v>
      </c>
      <c r="J34" s="60">
        <f t="shared" si="4"/>
        <v>7852.9259999999922</v>
      </c>
      <c r="K34" s="61">
        <f t="shared" si="5"/>
        <v>0.13043478260869554</v>
      </c>
      <c r="L34" s="53">
        <f t="shared" si="2"/>
        <v>42246.029941499997</v>
      </c>
      <c r="M34" s="53">
        <f t="shared" si="3"/>
        <v>63216.054299999989</v>
      </c>
    </row>
    <row r="35" spans="1:13" s="53" customFormat="1" ht="13.2" x14ac:dyDescent="0.25">
      <c r="A35" s="54">
        <v>27</v>
      </c>
      <c r="B35" s="55" t="s">
        <v>90</v>
      </c>
      <c r="C35" s="56" t="s">
        <v>278</v>
      </c>
      <c r="D35" s="57" t="s">
        <v>503</v>
      </c>
      <c r="E35" s="58">
        <v>52633</v>
      </c>
      <c r="F35" s="59">
        <v>46749.911147500003</v>
      </c>
      <c r="G35" s="60">
        <f t="shared" si="0"/>
        <v>-5883.0888524999973</v>
      </c>
      <c r="H35" s="61">
        <f t="shared" si="1"/>
        <v>-0.12584171195402585</v>
      </c>
      <c r="I35" s="59">
        <f t="shared" si="8"/>
        <v>60527.95</v>
      </c>
      <c r="J35" s="60">
        <f t="shared" si="4"/>
        <v>7894.9499999999971</v>
      </c>
      <c r="K35" s="61">
        <f t="shared" si="5"/>
        <v>0.13043478260869562</v>
      </c>
      <c r="L35" s="53">
        <f t="shared" si="2"/>
        <v>49087.406704875008</v>
      </c>
      <c r="M35" s="53">
        <f t="shared" si="3"/>
        <v>63554.347499999996</v>
      </c>
    </row>
    <row r="36" spans="1:13" s="53" customFormat="1" ht="13.2" x14ac:dyDescent="0.25">
      <c r="A36" s="54">
        <v>28</v>
      </c>
      <c r="B36" s="55" t="s">
        <v>91</v>
      </c>
      <c r="C36" s="56" t="s">
        <v>279</v>
      </c>
      <c r="D36" s="57" t="s">
        <v>503</v>
      </c>
      <c r="E36" s="58">
        <v>26986</v>
      </c>
      <c r="F36" s="59">
        <v>28274.014999999999</v>
      </c>
      <c r="G36" s="60">
        <f t="shared" si="0"/>
        <v>1288.0149999999994</v>
      </c>
      <c r="H36" s="61">
        <f t="shared" si="1"/>
        <v>4.5554725779129689E-2</v>
      </c>
      <c r="I36" s="59">
        <f t="shared" si="8"/>
        <v>31033.899999999998</v>
      </c>
      <c r="J36" s="60">
        <f t="shared" si="4"/>
        <v>4047.8999999999978</v>
      </c>
      <c r="K36" s="61">
        <f t="shared" si="5"/>
        <v>0.13043478260869559</v>
      </c>
      <c r="L36" s="53">
        <f t="shared" si="2"/>
        <v>29687.715749999999</v>
      </c>
      <c r="M36" s="53">
        <f t="shared" si="3"/>
        <v>32585.594999999998</v>
      </c>
    </row>
    <row r="37" spans="1:13" s="53" customFormat="1" ht="13.2" x14ac:dyDescent="0.25">
      <c r="A37" s="54">
        <v>29</v>
      </c>
      <c r="B37" s="55" t="s">
        <v>92</v>
      </c>
      <c r="C37" s="56" t="s">
        <v>280</v>
      </c>
      <c r="D37" s="57" t="s">
        <v>503</v>
      </c>
      <c r="E37" s="58">
        <v>28994.5</v>
      </c>
      <c r="F37" s="59">
        <v>30358.734999999993</v>
      </c>
      <c r="G37" s="60">
        <f t="shared" si="0"/>
        <v>1364.2349999999933</v>
      </c>
      <c r="H37" s="61">
        <f t="shared" si="1"/>
        <v>4.4937149061052561E-2</v>
      </c>
      <c r="I37" s="59">
        <f t="shared" si="8"/>
        <v>33343.674999999996</v>
      </c>
      <c r="J37" s="60">
        <f t="shared" si="4"/>
        <v>4349.1749999999956</v>
      </c>
      <c r="K37" s="61">
        <f t="shared" si="5"/>
        <v>0.13043478260869554</v>
      </c>
      <c r="L37" s="53">
        <f t="shared" si="2"/>
        <v>31876.671749999994</v>
      </c>
      <c r="M37" s="53">
        <f t="shared" si="3"/>
        <v>35010.858749999999</v>
      </c>
    </row>
    <row r="38" spans="1:13" s="53" customFormat="1" ht="13.2" x14ac:dyDescent="0.25">
      <c r="A38" s="54">
        <v>30</v>
      </c>
      <c r="B38" s="55" t="s">
        <v>93</v>
      </c>
      <c r="C38" s="56" t="s">
        <v>281</v>
      </c>
      <c r="D38" s="57" t="s">
        <v>503</v>
      </c>
      <c r="E38" s="58">
        <v>36050</v>
      </c>
      <c r="F38" s="59">
        <v>37785.549999999996</v>
      </c>
      <c r="G38" s="60">
        <f t="shared" si="0"/>
        <v>1735.5499999999956</v>
      </c>
      <c r="H38" s="61">
        <f t="shared" si="1"/>
        <v>4.5931579664712986E-2</v>
      </c>
      <c r="I38" s="59">
        <f t="shared" si="8"/>
        <v>41457.5</v>
      </c>
      <c r="J38" s="60">
        <f t="shared" si="4"/>
        <v>5407.5</v>
      </c>
      <c r="K38" s="61">
        <f t="shared" si="5"/>
        <v>0.13043478260869565</v>
      </c>
      <c r="L38" s="53">
        <f t="shared" si="2"/>
        <v>39674.827499999999</v>
      </c>
      <c r="M38" s="53">
        <f t="shared" si="3"/>
        <v>43530.375</v>
      </c>
    </row>
    <row r="39" spans="1:13" s="53" customFormat="1" ht="13.2" x14ac:dyDescent="0.25">
      <c r="A39" s="54">
        <v>31</v>
      </c>
      <c r="B39" s="55" t="s">
        <v>94</v>
      </c>
      <c r="C39" s="56" t="s">
        <v>282</v>
      </c>
      <c r="D39" s="57" t="s">
        <v>503</v>
      </c>
      <c r="E39" s="58">
        <v>36050</v>
      </c>
      <c r="F39" s="59">
        <v>37785.549999999996</v>
      </c>
      <c r="G39" s="60">
        <f t="shared" si="0"/>
        <v>1735.5499999999956</v>
      </c>
      <c r="H39" s="61">
        <f t="shared" si="1"/>
        <v>4.5931579664712986E-2</v>
      </c>
      <c r="I39" s="59">
        <f t="shared" si="8"/>
        <v>41457.5</v>
      </c>
      <c r="J39" s="60">
        <f t="shared" si="4"/>
        <v>5407.5</v>
      </c>
      <c r="K39" s="61">
        <f t="shared" si="5"/>
        <v>0.13043478260869565</v>
      </c>
      <c r="L39" s="53">
        <f t="shared" si="2"/>
        <v>39674.827499999999</v>
      </c>
      <c r="M39" s="53">
        <f t="shared" si="3"/>
        <v>43530.375</v>
      </c>
    </row>
    <row r="40" spans="1:13" s="53" customFormat="1" ht="13.2" x14ac:dyDescent="0.25">
      <c r="A40" s="54">
        <v>32</v>
      </c>
      <c r="B40" s="55"/>
      <c r="C40" s="56" t="s">
        <v>283</v>
      </c>
      <c r="D40" s="57" t="s">
        <v>503</v>
      </c>
      <c r="E40" s="58">
        <v>26821.200000000001</v>
      </c>
      <c r="F40" s="59">
        <v>31101.416499999996</v>
      </c>
      <c r="G40" s="60">
        <f t="shared" si="0"/>
        <v>4280.216499999995</v>
      </c>
      <c r="H40" s="61">
        <f t="shared" si="1"/>
        <v>0.13762127200862365</v>
      </c>
      <c r="I40" s="59">
        <f t="shared" ref="I40:I42" si="9">F40</f>
        <v>31101.416499999996</v>
      </c>
      <c r="J40" s="60">
        <f t="shared" si="4"/>
        <v>4280.216499999995</v>
      </c>
      <c r="K40" s="61">
        <f t="shared" si="5"/>
        <v>0.13762127200862365</v>
      </c>
      <c r="L40" s="53">
        <f t="shared" si="2"/>
        <v>32656.487324999998</v>
      </c>
      <c r="M40" s="53">
        <f t="shared" si="3"/>
        <v>32656.487324999998</v>
      </c>
    </row>
    <row r="41" spans="1:13" s="63" customFormat="1" ht="13.2" x14ac:dyDescent="0.25">
      <c r="A41" s="54">
        <v>33</v>
      </c>
      <c r="B41" s="55"/>
      <c r="C41" s="56" t="s">
        <v>284</v>
      </c>
      <c r="D41" s="57" t="s">
        <v>503</v>
      </c>
      <c r="E41" s="58">
        <v>28798.799999999999</v>
      </c>
      <c r="F41" s="59">
        <v>33394.608499999988</v>
      </c>
      <c r="G41" s="62">
        <f t="shared" si="0"/>
        <v>4595.8084999999883</v>
      </c>
      <c r="H41" s="61">
        <f t="shared" si="1"/>
        <v>0.13762127200862348</v>
      </c>
      <c r="I41" s="59">
        <f t="shared" si="9"/>
        <v>33394.608499999988</v>
      </c>
      <c r="J41" s="60">
        <f t="shared" si="4"/>
        <v>4595.8084999999883</v>
      </c>
      <c r="K41" s="61">
        <f t="shared" si="5"/>
        <v>0.13762127200862348</v>
      </c>
      <c r="L41" s="53">
        <f t="shared" si="2"/>
        <v>35064.338924999989</v>
      </c>
      <c r="M41" s="53">
        <f t="shared" si="3"/>
        <v>35064.338924999989</v>
      </c>
    </row>
    <row r="42" spans="1:13" s="63" customFormat="1" ht="13.2" x14ac:dyDescent="0.25">
      <c r="A42" s="54">
        <v>34</v>
      </c>
      <c r="B42" s="55"/>
      <c r="C42" s="56" t="s">
        <v>285</v>
      </c>
      <c r="D42" s="57" t="s">
        <v>503</v>
      </c>
      <c r="E42" s="58">
        <v>26512.2</v>
      </c>
      <c r="F42" s="59">
        <v>30743.105249999997</v>
      </c>
      <c r="G42" s="62">
        <f t="shared" si="0"/>
        <v>4230.9052499999962</v>
      </c>
      <c r="H42" s="61">
        <f t="shared" si="1"/>
        <v>0.13762127200862367</v>
      </c>
      <c r="I42" s="59">
        <f t="shared" si="9"/>
        <v>30743.105249999997</v>
      </c>
      <c r="J42" s="60">
        <f t="shared" si="4"/>
        <v>4230.9052499999962</v>
      </c>
      <c r="K42" s="61">
        <f t="shared" si="5"/>
        <v>0.13762127200862367</v>
      </c>
      <c r="L42" s="53">
        <f t="shared" si="2"/>
        <v>32280.260512499997</v>
      </c>
      <c r="M42" s="53">
        <f t="shared" si="3"/>
        <v>32280.260512499997</v>
      </c>
    </row>
    <row r="43" spans="1:13" s="63" customFormat="1" ht="13.2" x14ac:dyDescent="0.25">
      <c r="A43" s="54">
        <v>35</v>
      </c>
      <c r="B43" s="55"/>
      <c r="C43" s="56" t="s">
        <v>286</v>
      </c>
      <c r="D43" s="57" t="s">
        <v>503</v>
      </c>
      <c r="E43" s="58">
        <v>20764.8</v>
      </c>
      <c r="F43" s="59">
        <v>20977.494999999995</v>
      </c>
      <c r="G43" s="62">
        <f t="shared" si="0"/>
        <v>212.69499999999607</v>
      </c>
      <c r="H43" s="61">
        <f t="shared" si="1"/>
        <v>1.0139199175115814E-2</v>
      </c>
      <c r="I43" s="59">
        <f>E43*1.15</f>
        <v>23879.519999999997</v>
      </c>
      <c r="J43" s="60">
        <f t="shared" si="4"/>
        <v>3114.7199999999975</v>
      </c>
      <c r="K43" s="61">
        <f t="shared" si="5"/>
        <v>0.13043478260869557</v>
      </c>
      <c r="L43" s="53">
        <f t="shared" si="2"/>
        <v>22026.369749999994</v>
      </c>
      <c r="M43" s="53">
        <f t="shared" si="3"/>
        <v>25073.495999999999</v>
      </c>
    </row>
    <row r="44" spans="1:13" s="53" customFormat="1" ht="13.2" x14ac:dyDescent="0.25">
      <c r="A44" s="54">
        <v>36</v>
      </c>
      <c r="B44" s="55"/>
      <c r="C44" s="56" t="s">
        <v>287</v>
      </c>
      <c r="D44" s="57" t="s">
        <v>503</v>
      </c>
      <c r="E44" s="58">
        <v>20764.8</v>
      </c>
      <c r="F44" s="59">
        <v>19615.912249999998</v>
      </c>
      <c r="G44" s="60">
        <f t="shared" si="0"/>
        <v>-1148.8877500000017</v>
      </c>
      <c r="H44" s="61">
        <f t="shared" si="1"/>
        <v>-5.8569172585893975E-2</v>
      </c>
      <c r="I44" s="59">
        <f>E44*1.15</f>
        <v>23879.519999999997</v>
      </c>
      <c r="J44" s="60">
        <f t="shared" si="4"/>
        <v>3114.7199999999975</v>
      </c>
      <c r="K44" s="61">
        <f t="shared" si="5"/>
        <v>0.13043478260869557</v>
      </c>
      <c r="L44" s="53">
        <f t="shared" si="2"/>
        <v>20596.707862499999</v>
      </c>
      <c r="M44" s="53">
        <f t="shared" si="3"/>
        <v>25073.495999999999</v>
      </c>
    </row>
    <row r="45" spans="1:13" s="53" customFormat="1" ht="13.2" x14ac:dyDescent="0.25">
      <c r="A45" s="54">
        <v>37</v>
      </c>
      <c r="B45" s="55"/>
      <c r="C45" s="56" t="s">
        <v>288</v>
      </c>
      <c r="D45" s="57" t="s">
        <v>503</v>
      </c>
      <c r="E45" s="58">
        <v>33372</v>
      </c>
      <c r="F45" s="59">
        <v>27819.285449999996</v>
      </c>
      <c r="G45" s="60">
        <f t="shared" si="0"/>
        <v>-5552.7145500000042</v>
      </c>
      <c r="H45" s="61">
        <f t="shared" si="1"/>
        <v>-0.19959946706682954</v>
      </c>
      <c r="I45" s="59">
        <f>E45*1.15</f>
        <v>38377.799999999996</v>
      </c>
      <c r="J45" s="60">
        <f t="shared" si="4"/>
        <v>5005.7999999999956</v>
      </c>
      <c r="K45" s="61">
        <f t="shared" si="5"/>
        <v>0.13043478260869557</v>
      </c>
      <c r="L45" s="53">
        <f t="shared" si="2"/>
        <v>29210.249722499997</v>
      </c>
      <c r="M45" s="53">
        <f t="shared" si="3"/>
        <v>40296.689999999995</v>
      </c>
    </row>
    <row r="46" spans="1:13" s="53" customFormat="1" ht="13.2" x14ac:dyDescent="0.25">
      <c r="A46" s="54">
        <v>38</v>
      </c>
      <c r="B46" s="55"/>
      <c r="C46" s="56" t="s">
        <v>289</v>
      </c>
      <c r="D46" s="57" t="s">
        <v>503</v>
      </c>
      <c r="E46" s="58">
        <v>29452.85</v>
      </c>
      <c r="F46" s="59">
        <v>27948.277499999993</v>
      </c>
      <c r="G46" s="60">
        <f t="shared" si="0"/>
        <v>-1504.5725000000057</v>
      </c>
      <c r="H46" s="61">
        <f t="shared" si="1"/>
        <v>-5.3834176363820846E-2</v>
      </c>
      <c r="I46" s="59">
        <f>E46*1.15</f>
        <v>33870.777499999997</v>
      </c>
      <c r="J46" s="60">
        <f t="shared" si="4"/>
        <v>4417.927499999998</v>
      </c>
      <c r="K46" s="61">
        <f t="shared" si="5"/>
        <v>0.13043478260869559</v>
      </c>
      <c r="L46" s="53">
        <f t="shared" si="2"/>
        <v>29345.691374999995</v>
      </c>
      <c r="M46" s="53">
        <f t="shared" si="3"/>
        <v>35564.316374999995</v>
      </c>
    </row>
    <row r="47" spans="1:13" s="53" customFormat="1" ht="13.2" x14ac:dyDescent="0.25">
      <c r="A47" s="54">
        <v>39</v>
      </c>
      <c r="B47" s="55"/>
      <c r="C47" s="56" t="s">
        <v>290</v>
      </c>
      <c r="D47" s="57" t="s">
        <v>503</v>
      </c>
      <c r="E47" s="58">
        <v>22742.400000000001</v>
      </c>
      <c r="F47" s="59">
        <v>23778.837500000001</v>
      </c>
      <c r="G47" s="60">
        <f t="shared" si="0"/>
        <v>1036.4375</v>
      </c>
      <c r="H47" s="61">
        <f t="shared" si="1"/>
        <v>4.3586550435865505E-2</v>
      </c>
      <c r="I47" s="59">
        <f>E47*1.15</f>
        <v>26153.759999999998</v>
      </c>
      <c r="J47" s="60">
        <f t="shared" si="4"/>
        <v>3411.3599999999969</v>
      </c>
      <c r="K47" s="61">
        <f t="shared" si="5"/>
        <v>0.13043478260869554</v>
      </c>
      <c r="L47" s="53">
        <f t="shared" si="2"/>
        <v>24967.779375000002</v>
      </c>
      <c r="M47" s="53">
        <f t="shared" si="3"/>
        <v>27461.448</v>
      </c>
    </row>
    <row r="48" spans="1:13" s="53" customFormat="1" ht="13.2" x14ac:dyDescent="0.25">
      <c r="A48" s="54">
        <v>40</v>
      </c>
      <c r="B48" s="55" t="s">
        <v>95</v>
      </c>
      <c r="C48" s="56" t="s">
        <v>291</v>
      </c>
      <c r="D48" s="57" t="s">
        <v>503</v>
      </c>
      <c r="E48" s="58">
        <v>2060</v>
      </c>
      <c r="F48" s="59">
        <v>2605.9</v>
      </c>
      <c r="G48" s="60">
        <f t="shared" si="0"/>
        <v>545.90000000000009</v>
      </c>
      <c r="H48" s="61">
        <f t="shared" si="1"/>
        <v>0.20948616600790518</v>
      </c>
      <c r="I48" s="59">
        <f>F48</f>
        <v>2605.9</v>
      </c>
      <c r="J48" s="60">
        <f t="shared" si="4"/>
        <v>545.90000000000009</v>
      </c>
      <c r="K48" s="61">
        <f t="shared" si="5"/>
        <v>0.20948616600790518</v>
      </c>
      <c r="L48" s="53">
        <f t="shared" si="2"/>
        <v>2736.1950000000002</v>
      </c>
      <c r="M48" s="53">
        <f t="shared" si="3"/>
        <v>2736.1950000000002</v>
      </c>
    </row>
    <row r="49" spans="1:13" s="53" customFormat="1" ht="13.2" x14ac:dyDescent="0.25">
      <c r="A49" s="54">
        <v>41</v>
      </c>
      <c r="B49" s="55" t="s">
        <v>96</v>
      </c>
      <c r="C49" s="56" t="s">
        <v>292</v>
      </c>
      <c r="D49" s="57" t="s">
        <v>503</v>
      </c>
      <c r="E49" s="58">
        <v>2489.1701000000003</v>
      </c>
      <c r="F49" s="59">
        <v>2251.1761904761902</v>
      </c>
      <c r="G49" s="60">
        <f t="shared" si="0"/>
        <v>-237.99390952381009</v>
      </c>
      <c r="H49" s="61">
        <f t="shared" si="1"/>
        <v>-0.10571980573118417</v>
      </c>
      <c r="I49" s="59">
        <f>E49*1.15</f>
        <v>2862.545615</v>
      </c>
      <c r="J49" s="60">
        <f t="shared" si="4"/>
        <v>373.37551499999972</v>
      </c>
      <c r="K49" s="61">
        <f t="shared" si="5"/>
        <v>0.13043478260869557</v>
      </c>
      <c r="L49" s="53">
        <f t="shared" si="2"/>
        <v>2363.7349999999997</v>
      </c>
      <c r="M49" s="53">
        <f t="shared" si="3"/>
        <v>3005.67289575</v>
      </c>
    </row>
    <row r="50" spans="1:13" s="53" customFormat="1" ht="13.2" x14ac:dyDescent="0.25">
      <c r="A50" s="54">
        <v>42</v>
      </c>
      <c r="B50" s="55" t="s">
        <v>97</v>
      </c>
      <c r="C50" s="56" t="s">
        <v>293</v>
      </c>
      <c r="D50" s="57" t="s">
        <v>503</v>
      </c>
      <c r="E50" s="58">
        <v>2489.1701000000003</v>
      </c>
      <c r="F50" s="59">
        <v>3148.8001764999995</v>
      </c>
      <c r="G50" s="60">
        <f t="shared" si="0"/>
        <v>659.63007649999918</v>
      </c>
      <c r="H50" s="61">
        <f t="shared" si="1"/>
        <v>0.2094861660079049</v>
      </c>
      <c r="I50" s="59">
        <f>F50</f>
        <v>3148.8001764999995</v>
      </c>
      <c r="J50" s="60">
        <f t="shared" si="4"/>
        <v>659.63007649999918</v>
      </c>
      <c r="K50" s="61">
        <f t="shared" si="5"/>
        <v>0.2094861660079049</v>
      </c>
      <c r="L50" s="53">
        <f t="shared" si="2"/>
        <v>3306.2401853249994</v>
      </c>
      <c r="M50" s="53">
        <f t="shared" si="3"/>
        <v>3306.2401853249994</v>
      </c>
    </row>
    <row r="51" spans="1:13" s="53" customFormat="1" ht="13.2" x14ac:dyDescent="0.25">
      <c r="A51" s="54">
        <v>43</v>
      </c>
      <c r="B51" s="55" t="s">
        <v>98</v>
      </c>
      <c r="C51" s="56" t="s">
        <v>294</v>
      </c>
      <c r="D51" s="57" t="s">
        <v>503</v>
      </c>
      <c r="E51" s="58">
        <v>2170.6014</v>
      </c>
      <c r="F51" s="59">
        <v>2370.118168</v>
      </c>
      <c r="G51" s="60">
        <f t="shared" si="0"/>
        <v>199.51676799999996</v>
      </c>
      <c r="H51" s="61">
        <f t="shared" si="1"/>
        <v>8.4180093083021323E-2</v>
      </c>
      <c r="I51" s="59">
        <f>E51*1.15</f>
        <v>2496.1916099999999</v>
      </c>
      <c r="J51" s="60">
        <f t="shared" si="4"/>
        <v>325.59020999999984</v>
      </c>
      <c r="K51" s="61">
        <f t="shared" si="5"/>
        <v>0.13043478260869559</v>
      </c>
      <c r="L51" s="53">
        <f t="shared" si="2"/>
        <v>2488.6240763999999</v>
      </c>
      <c r="M51" s="53">
        <f t="shared" si="3"/>
        <v>2621.0011905000001</v>
      </c>
    </row>
    <row r="52" spans="1:13" s="53" customFormat="1" ht="26.4" x14ac:dyDescent="0.25">
      <c r="A52" s="54">
        <v>44</v>
      </c>
      <c r="B52" s="55" t="s">
        <v>99</v>
      </c>
      <c r="C52" s="56" t="s">
        <v>295</v>
      </c>
      <c r="D52" s="57" t="s">
        <v>503</v>
      </c>
      <c r="E52" s="58">
        <v>59.688500000000005</v>
      </c>
      <c r="F52" s="59">
        <v>54.658752499999999</v>
      </c>
      <c r="G52" s="60">
        <f t="shared" si="0"/>
        <v>-5.0297475000000063</v>
      </c>
      <c r="H52" s="61">
        <f t="shared" si="1"/>
        <v>-9.2020898208388616E-2</v>
      </c>
      <c r="I52" s="59">
        <f>E52*1.15</f>
        <v>68.641774999999996</v>
      </c>
      <c r="J52" s="60">
        <f t="shared" si="4"/>
        <v>8.9532749999999908</v>
      </c>
      <c r="K52" s="61">
        <f t="shared" si="5"/>
        <v>0.13043478260869554</v>
      </c>
      <c r="L52" s="53">
        <f t="shared" si="2"/>
        <v>57.391690125000004</v>
      </c>
      <c r="M52" s="53">
        <f t="shared" si="3"/>
        <v>72.073863750000001</v>
      </c>
    </row>
    <row r="53" spans="1:13" s="53" customFormat="1" ht="13.2" x14ac:dyDescent="0.25">
      <c r="A53" s="54">
        <v>45</v>
      </c>
      <c r="B53" s="55" t="s">
        <v>100</v>
      </c>
      <c r="C53" s="56" t="s">
        <v>296</v>
      </c>
      <c r="D53" s="57" t="s">
        <v>503</v>
      </c>
      <c r="E53" s="58">
        <v>3013.1104999999998</v>
      </c>
      <c r="F53" s="59">
        <v>3677.7308333333335</v>
      </c>
      <c r="G53" s="60">
        <f t="shared" si="0"/>
        <v>664.62033333333375</v>
      </c>
      <c r="H53" s="61">
        <f t="shared" si="1"/>
        <v>0.1807147840482255</v>
      </c>
      <c r="I53" s="59">
        <f>F53</f>
        <v>3677.7308333333335</v>
      </c>
      <c r="J53" s="60">
        <f t="shared" si="4"/>
        <v>664.62033333333375</v>
      </c>
      <c r="K53" s="61">
        <f t="shared" si="5"/>
        <v>0.1807147840482255</v>
      </c>
      <c r="L53" s="53">
        <f t="shared" si="2"/>
        <v>3861.6173750000003</v>
      </c>
      <c r="M53" s="53">
        <f t="shared" si="3"/>
        <v>3861.6173750000003</v>
      </c>
    </row>
    <row r="54" spans="1:13" s="53" customFormat="1" ht="13.2" x14ac:dyDescent="0.25">
      <c r="A54" s="54">
        <v>46</v>
      </c>
      <c r="B54" s="55" t="s">
        <v>101</v>
      </c>
      <c r="C54" s="56" t="s">
        <v>297</v>
      </c>
      <c r="D54" s="57" t="s">
        <v>503</v>
      </c>
      <c r="E54" s="58">
        <v>476.13810000000001</v>
      </c>
      <c r="F54" s="59">
        <v>464.90558950000002</v>
      </c>
      <c r="G54" s="60">
        <f t="shared" si="0"/>
        <v>-11.232510499999989</v>
      </c>
      <c r="H54" s="61">
        <f t="shared" si="1"/>
        <v>-2.4160842015430294E-2</v>
      </c>
      <c r="I54" s="59">
        <f>E54*1.15</f>
        <v>547.55881499999998</v>
      </c>
      <c r="J54" s="60">
        <f t="shared" si="4"/>
        <v>71.420714999999973</v>
      </c>
      <c r="K54" s="61">
        <f t="shared" si="5"/>
        <v>0.13043478260869562</v>
      </c>
      <c r="L54" s="53">
        <f t="shared" si="2"/>
        <v>488.15086897500004</v>
      </c>
      <c r="M54" s="53">
        <f t="shared" si="3"/>
        <v>574.93675574999997</v>
      </c>
    </row>
    <row r="55" spans="1:13" s="53" customFormat="1" ht="26.4" x14ac:dyDescent="0.25">
      <c r="A55" s="54">
        <v>47</v>
      </c>
      <c r="B55" s="55" t="s">
        <v>102</v>
      </c>
      <c r="C55" s="56" t="s">
        <v>298</v>
      </c>
      <c r="D55" s="57" t="s">
        <v>503</v>
      </c>
      <c r="E55" s="58">
        <v>531.01649999999995</v>
      </c>
      <c r="F55" s="59">
        <v>509.81827599999986</v>
      </c>
      <c r="G55" s="60">
        <f t="shared" si="0"/>
        <v>-21.198224000000096</v>
      </c>
      <c r="H55" s="61">
        <f t="shared" si="1"/>
        <v>-4.1579960934943219E-2</v>
      </c>
      <c r="I55" s="59">
        <f>E55*1.15</f>
        <v>610.66897499999993</v>
      </c>
      <c r="J55" s="60">
        <f t="shared" si="4"/>
        <v>79.652474999999981</v>
      </c>
      <c r="K55" s="61">
        <f t="shared" si="5"/>
        <v>0.13043478260869565</v>
      </c>
      <c r="L55" s="53">
        <f t="shared" si="2"/>
        <v>535.3091897999999</v>
      </c>
      <c r="M55" s="53">
        <f t="shared" si="3"/>
        <v>641.20242374999998</v>
      </c>
    </row>
    <row r="56" spans="1:13" s="53" customFormat="1" ht="26.4" x14ac:dyDescent="0.25">
      <c r="A56" s="54">
        <v>48</v>
      </c>
      <c r="B56" s="55" t="s">
        <v>103</v>
      </c>
      <c r="C56" s="56" t="s">
        <v>299</v>
      </c>
      <c r="D56" s="57" t="s">
        <v>503</v>
      </c>
      <c r="E56" s="58">
        <v>122.1683</v>
      </c>
      <c r="F56" s="59">
        <v>165.04583333333338</v>
      </c>
      <c r="G56" s="60">
        <f t="shared" si="0"/>
        <v>42.877533333333375</v>
      </c>
      <c r="H56" s="61">
        <f t="shared" si="1"/>
        <v>0.25979167402994136</v>
      </c>
      <c r="I56" s="59">
        <f t="shared" ref="I56:I58" si="10">F56</f>
        <v>165.04583333333338</v>
      </c>
      <c r="J56" s="60">
        <f t="shared" si="4"/>
        <v>42.877533333333375</v>
      </c>
      <c r="K56" s="61">
        <f t="shared" si="5"/>
        <v>0.25979167402994136</v>
      </c>
      <c r="L56" s="53">
        <f t="shared" si="2"/>
        <v>173.29812500000006</v>
      </c>
      <c r="M56" s="53">
        <f t="shared" si="3"/>
        <v>173.29812500000006</v>
      </c>
    </row>
    <row r="57" spans="1:13" s="53" customFormat="1" ht="26.4" x14ac:dyDescent="0.25">
      <c r="A57" s="54">
        <v>49</v>
      </c>
      <c r="B57" s="55" t="s">
        <v>104</v>
      </c>
      <c r="C57" s="56" t="s">
        <v>300</v>
      </c>
      <c r="D57" s="57" t="s">
        <v>503</v>
      </c>
      <c r="E57" s="58">
        <v>166.09779999999998</v>
      </c>
      <c r="F57" s="59">
        <v>220.98083333333335</v>
      </c>
      <c r="G57" s="60">
        <f t="shared" si="0"/>
        <v>54.883033333333373</v>
      </c>
      <c r="H57" s="61">
        <f t="shared" si="1"/>
        <v>0.24836105695441174</v>
      </c>
      <c r="I57" s="59">
        <f t="shared" si="10"/>
        <v>220.98083333333335</v>
      </c>
      <c r="J57" s="60">
        <f t="shared" si="4"/>
        <v>54.883033333333373</v>
      </c>
      <c r="K57" s="61">
        <f t="shared" si="5"/>
        <v>0.24836105695441174</v>
      </c>
      <c r="L57" s="53">
        <f t="shared" si="2"/>
        <v>232.02987500000003</v>
      </c>
      <c r="M57" s="53">
        <f t="shared" si="3"/>
        <v>232.02987500000003</v>
      </c>
    </row>
    <row r="58" spans="1:13" s="53" customFormat="1" ht="13.2" x14ac:dyDescent="0.25">
      <c r="A58" s="54">
        <v>50</v>
      </c>
      <c r="B58" s="55" t="s">
        <v>105</v>
      </c>
      <c r="C58" s="56" t="s">
        <v>301</v>
      </c>
      <c r="D58" s="57" t="s">
        <v>503</v>
      </c>
      <c r="E58" s="58">
        <v>1016.8674999999999</v>
      </c>
      <c r="F58" s="59">
        <v>1169.3976250000001</v>
      </c>
      <c r="G58" s="60">
        <f t="shared" si="0"/>
        <v>152.53012500000011</v>
      </c>
      <c r="H58" s="61">
        <f t="shared" si="1"/>
        <v>0.13043478260869573</v>
      </c>
      <c r="I58" s="59">
        <f t="shared" si="10"/>
        <v>1169.3976250000001</v>
      </c>
      <c r="J58" s="60">
        <f t="shared" si="4"/>
        <v>152.53012500000011</v>
      </c>
      <c r="K58" s="61">
        <f t="shared" si="5"/>
        <v>0.13043478260869573</v>
      </c>
      <c r="L58" s="53">
        <f t="shared" si="2"/>
        <v>1227.8675062500001</v>
      </c>
      <c r="M58" s="53">
        <f t="shared" si="3"/>
        <v>1227.8675062500001</v>
      </c>
    </row>
    <row r="59" spans="1:13" s="53" customFormat="1" ht="26.4" x14ac:dyDescent="0.25">
      <c r="A59" s="54">
        <v>51</v>
      </c>
      <c r="B59" s="55" t="s">
        <v>107</v>
      </c>
      <c r="C59" s="56" t="s">
        <v>303</v>
      </c>
      <c r="D59" s="57" t="s">
        <v>503</v>
      </c>
      <c r="E59" s="58">
        <v>66.898499999999999</v>
      </c>
      <c r="F59" s="59">
        <v>66.769999999999982</v>
      </c>
      <c r="G59" s="60">
        <f t="shared" si="0"/>
        <v>-0.12850000000001671</v>
      </c>
      <c r="H59" s="61">
        <f t="shared" si="1"/>
        <v>-1.9245169986523401E-3</v>
      </c>
      <c r="I59" s="59">
        <f>E59*1.15</f>
        <v>76.933274999999995</v>
      </c>
      <c r="J59" s="60">
        <f t="shared" si="4"/>
        <v>10.034774999999996</v>
      </c>
      <c r="K59" s="61">
        <f t="shared" si="5"/>
        <v>0.13043478260869562</v>
      </c>
      <c r="L59" s="53">
        <f t="shared" si="2"/>
        <v>70.108499999999978</v>
      </c>
      <c r="M59" s="53">
        <f t="shared" si="3"/>
        <v>80.779938749999999</v>
      </c>
    </row>
    <row r="60" spans="1:13" s="53" customFormat="1" ht="26.4" x14ac:dyDescent="0.25">
      <c r="A60" s="54">
        <v>52</v>
      </c>
      <c r="B60" s="55" t="s">
        <v>108</v>
      </c>
      <c r="C60" s="56" t="s">
        <v>304</v>
      </c>
      <c r="D60" s="57" t="s">
        <v>503</v>
      </c>
      <c r="E60" s="58">
        <v>60.461000000000006</v>
      </c>
      <c r="F60" s="59">
        <v>55.635965000000006</v>
      </c>
      <c r="G60" s="60">
        <f t="shared" si="0"/>
        <v>-4.8250349999999997</v>
      </c>
      <c r="H60" s="61">
        <f t="shared" si="1"/>
        <v>-8.6725106682341166E-2</v>
      </c>
      <c r="I60" s="59">
        <f>E60*1.15</f>
        <v>69.530150000000006</v>
      </c>
      <c r="J60" s="60">
        <f t="shared" si="4"/>
        <v>9.0691500000000005</v>
      </c>
      <c r="K60" s="61">
        <f t="shared" si="5"/>
        <v>0.13043478260869565</v>
      </c>
      <c r="L60" s="53">
        <f t="shared" si="2"/>
        <v>58.417763250000007</v>
      </c>
      <c r="M60" s="53">
        <f t="shared" si="3"/>
        <v>73.006657500000003</v>
      </c>
    </row>
    <row r="61" spans="1:13" s="53" customFormat="1" ht="13.2" x14ac:dyDescent="0.25">
      <c r="A61" s="54">
        <v>53</v>
      </c>
      <c r="B61" s="55" t="s">
        <v>109</v>
      </c>
      <c r="C61" s="56" t="s">
        <v>305</v>
      </c>
      <c r="D61" s="57" t="s">
        <v>503</v>
      </c>
      <c r="E61" s="58">
        <v>2960.22</v>
      </c>
      <c r="F61" s="59">
        <v>2380.0071428571432</v>
      </c>
      <c r="G61" s="60">
        <f t="shared" si="0"/>
        <v>-580.21285714285659</v>
      </c>
      <c r="H61" s="61">
        <f t="shared" si="1"/>
        <v>-0.24378618311469627</v>
      </c>
      <c r="I61" s="59">
        <f>E61*1.15</f>
        <v>3404.2529999999997</v>
      </c>
      <c r="J61" s="60">
        <f t="shared" si="4"/>
        <v>444.0329999999999</v>
      </c>
      <c r="K61" s="61">
        <f t="shared" si="5"/>
        <v>0.13043478260869565</v>
      </c>
      <c r="L61" s="53">
        <f t="shared" si="2"/>
        <v>2499.0075000000006</v>
      </c>
      <c r="M61" s="53">
        <f t="shared" si="3"/>
        <v>3574.4656499999996</v>
      </c>
    </row>
    <row r="62" spans="1:13" s="53" customFormat="1" ht="13.2" x14ac:dyDescent="0.25">
      <c r="A62" s="54">
        <v>54</v>
      </c>
      <c r="B62" s="55" t="s">
        <v>110</v>
      </c>
      <c r="C62" s="56" t="s">
        <v>306</v>
      </c>
      <c r="D62" s="57" t="s">
        <v>503</v>
      </c>
      <c r="E62" s="58">
        <v>2960.22</v>
      </c>
      <c r="F62" s="59">
        <v>2380.0071428571432</v>
      </c>
      <c r="G62" s="60">
        <f t="shared" si="0"/>
        <v>-580.21285714285659</v>
      </c>
      <c r="H62" s="61">
        <f t="shared" si="1"/>
        <v>-0.24378618311469627</v>
      </c>
      <c r="I62" s="59">
        <f>E62*1.15</f>
        <v>3404.2529999999997</v>
      </c>
      <c r="J62" s="60">
        <f t="shared" si="4"/>
        <v>444.0329999999999</v>
      </c>
      <c r="K62" s="61">
        <f t="shared" si="5"/>
        <v>0.13043478260869565</v>
      </c>
      <c r="L62" s="53">
        <f t="shared" si="2"/>
        <v>2499.0075000000006</v>
      </c>
      <c r="M62" s="53">
        <f t="shared" si="3"/>
        <v>3574.4656499999996</v>
      </c>
    </row>
    <row r="63" spans="1:13" s="53" customFormat="1" ht="26.4" x14ac:dyDescent="0.25">
      <c r="A63" s="54">
        <v>55</v>
      </c>
      <c r="B63" s="55" t="s">
        <v>111</v>
      </c>
      <c r="C63" s="56" t="s">
        <v>307</v>
      </c>
      <c r="D63" s="57" t="s">
        <v>503</v>
      </c>
      <c r="E63" s="58">
        <v>349.23180000000002</v>
      </c>
      <c r="F63" s="59">
        <v>455.03157380999994</v>
      </c>
      <c r="G63" s="60">
        <f t="shared" si="0"/>
        <v>105.79977380999992</v>
      </c>
      <c r="H63" s="61">
        <f t="shared" si="1"/>
        <v>0.23251084078437378</v>
      </c>
      <c r="I63" s="59">
        <f>F63</f>
        <v>455.03157380999994</v>
      </c>
      <c r="J63" s="60">
        <f t="shared" si="4"/>
        <v>105.79977380999992</v>
      </c>
      <c r="K63" s="61">
        <f t="shared" si="5"/>
        <v>0.23251084078437378</v>
      </c>
      <c r="L63" s="53">
        <f t="shared" si="2"/>
        <v>477.78315250049997</v>
      </c>
      <c r="M63" s="53">
        <f t="shared" si="3"/>
        <v>477.78315250049997</v>
      </c>
    </row>
    <row r="64" spans="1:13" s="53" customFormat="1" ht="13.2" x14ac:dyDescent="0.25">
      <c r="A64" s="54">
        <v>56</v>
      </c>
      <c r="B64" s="55" t="s">
        <v>112</v>
      </c>
      <c r="C64" s="56" t="s">
        <v>308</v>
      </c>
      <c r="D64" s="57" t="s">
        <v>503</v>
      </c>
      <c r="E64" s="58">
        <v>7611.7</v>
      </c>
      <c r="F64" s="59">
        <v>8338.8799999999974</v>
      </c>
      <c r="G64" s="60">
        <f t="shared" si="0"/>
        <v>727.17999999999756</v>
      </c>
      <c r="H64" s="61">
        <f t="shared" si="1"/>
        <v>8.7203557312252697E-2</v>
      </c>
      <c r="I64" s="59">
        <f>E64*1.15</f>
        <v>8753.4549999999999</v>
      </c>
      <c r="J64" s="60">
        <f t="shared" si="4"/>
        <v>1141.7550000000001</v>
      </c>
      <c r="K64" s="61">
        <f t="shared" si="5"/>
        <v>0.13043478260869568</v>
      </c>
      <c r="L64" s="53">
        <f t="shared" si="2"/>
        <v>8755.8239999999969</v>
      </c>
      <c r="M64" s="53">
        <f t="shared" si="3"/>
        <v>9191.1277499999997</v>
      </c>
    </row>
    <row r="65" spans="1:13" s="53" customFormat="1" ht="13.2" x14ac:dyDescent="0.25">
      <c r="A65" s="54">
        <v>57</v>
      </c>
      <c r="B65" s="55" t="s">
        <v>113</v>
      </c>
      <c r="C65" s="56" t="s">
        <v>309</v>
      </c>
      <c r="D65" s="57" t="s">
        <v>503</v>
      </c>
      <c r="E65" s="58">
        <v>214.60049999999998</v>
      </c>
      <c r="F65" s="59">
        <v>242.53371889999997</v>
      </c>
      <c r="G65" s="60">
        <f t="shared" si="0"/>
        <v>27.933218899999986</v>
      </c>
      <c r="H65" s="61">
        <f t="shared" si="1"/>
        <v>0.1151725171522119</v>
      </c>
      <c r="I65" s="59">
        <f>E65*1.15</f>
        <v>246.79057499999996</v>
      </c>
      <c r="J65" s="60">
        <f t="shared" si="4"/>
        <v>32.190074999999979</v>
      </c>
      <c r="K65" s="61">
        <f t="shared" si="5"/>
        <v>0.13043478260869559</v>
      </c>
      <c r="L65" s="53">
        <f t="shared" si="2"/>
        <v>254.66040484499999</v>
      </c>
      <c r="M65" s="53">
        <f t="shared" si="3"/>
        <v>259.13010374999999</v>
      </c>
    </row>
    <row r="66" spans="1:13" s="53" customFormat="1" ht="13.2" x14ac:dyDescent="0.25">
      <c r="A66" s="54">
        <v>58</v>
      </c>
      <c r="B66" s="55" t="s">
        <v>114</v>
      </c>
      <c r="C66" s="56" t="s">
        <v>310</v>
      </c>
      <c r="D66" s="57" t="s">
        <v>503</v>
      </c>
      <c r="E66" s="58">
        <v>352.64109999999999</v>
      </c>
      <c r="F66" s="59">
        <v>254.36189900000002</v>
      </c>
      <c r="G66" s="60">
        <f t="shared" si="0"/>
        <v>-98.279200999999972</v>
      </c>
      <c r="H66" s="61">
        <f t="shared" si="1"/>
        <v>-0.38637548070829569</v>
      </c>
      <c r="I66" s="59">
        <f>E66*1.15</f>
        <v>405.53726499999993</v>
      </c>
      <c r="J66" s="60">
        <f t="shared" si="4"/>
        <v>52.896164999999939</v>
      </c>
      <c r="K66" s="61">
        <f t="shared" si="5"/>
        <v>0.13043478260869554</v>
      </c>
      <c r="L66" s="53">
        <f t="shared" si="2"/>
        <v>267.07999395000002</v>
      </c>
      <c r="M66" s="53">
        <f t="shared" si="3"/>
        <v>425.81412824999995</v>
      </c>
    </row>
    <row r="67" spans="1:13" s="53" customFormat="1" ht="13.2" x14ac:dyDescent="0.25">
      <c r="A67" s="54">
        <v>59</v>
      </c>
      <c r="B67" s="55" t="s">
        <v>115</v>
      </c>
      <c r="C67" s="56" t="s">
        <v>311</v>
      </c>
      <c r="D67" s="57" t="s">
        <v>503</v>
      </c>
      <c r="E67" s="58">
        <v>1287.5</v>
      </c>
      <c r="F67" s="59">
        <v>1612.400625</v>
      </c>
      <c r="G67" s="60">
        <f t="shared" si="0"/>
        <v>324.90062499999999</v>
      </c>
      <c r="H67" s="61">
        <f t="shared" si="1"/>
        <v>0.20150117778576276</v>
      </c>
      <c r="I67" s="59">
        <f t="shared" ref="I67:I68" si="11">F67</f>
        <v>1612.400625</v>
      </c>
      <c r="J67" s="60">
        <f t="shared" si="4"/>
        <v>324.90062499999999</v>
      </c>
      <c r="K67" s="61">
        <f t="shared" si="5"/>
        <v>0.20150117778576276</v>
      </c>
      <c r="L67" s="53">
        <f t="shared" si="2"/>
        <v>1693.02065625</v>
      </c>
      <c r="M67" s="53">
        <f t="shared" si="3"/>
        <v>1693.02065625</v>
      </c>
    </row>
    <row r="68" spans="1:13" s="53" customFormat="1" ht="13.2" x14ac:dyDescent="0.25">
      <c r="A68" s="54">
        <v>60</v>
      </c>
      <c r="B68" s="55" t="s">
        <v>116</v>
      </c>
      <c r="C68" s="56" t="s">
        <v>312</v>
      </c>
      <c r="D68" s="57" t="s">
        <v>503</v>
      </c>
      <c r="E68" s="58">
        <v>682.89</v>
      </c>
      <c r="F68" s="59">
        <v>930.10587301587339</v>
      </c>
      <c r="G68" s="60">
        <f t="shared" si="0"/>
        <v>247.2158730158734</v>
      </c>
      <c r="H68" s="61">
        <f t="shared" si="1"/>
        <v>0.2657932609481054</v>
      </c>
      <c r="I68" s="59">
        <f t="shared" si="11"/>
        <v>930.10587301587339</v>
      </c>
      <c r="J68" s="60">
        <f t="shared" si="4"/>
        <v>247.2158730158734</v>
      </c>
      <c r="K68" s="61">
        <f t="shared" si="5"/>
        <v>0.2657932609481054</v>
      </c>
      <c r="L68" s="53">
        <f t="shared" si="2"/>
        <v>976.61116666666715</v>
      </c>
      <c r="M68" s="53">
        <f t="shared" si="3"/>
        <v>976.61116666666715</v>
      </c>
    </row>
    <row r="69" spans="1:13" s="53" customFormat="1" ht="13.2" x14ac:dyDescent="0.25">
      <c r="A69" s="54">
        <v>61</v>
      </c>
      <c r="B69" s="55" t="s">
        <v>117</v>
      </c>
      <c r="C69" s="56" t="s">
        <v>313</v>
      </c>
      <c r="D69" s="57" t="s">
        <v>503</v>
      </c>
      <c r="E69" s="58">
        <v>4466.08</v>
      </c>
      <c r="F69" s="59">
        <v>4245.0110999999997</v>
      </c>
      <c r="G69" s="60">
        <f t="shared" si="0"/>
        <v>-221.06890000000021</v>
      </c>
      <c r="H69" s="61">
        <f t="shared" si="1"/>
        <v>-5.2077343213543126E-2</v>
      </c>
      <c r="I69" s="59">
        <f>E69*1.15</f>
        <v>5135.9919999999993</v>
      </c>
      <c r="J69" s="60">
        <f t="shared" si="4"/>
        <v>669.91199999999935</v>
      </c>
      <c r="K69" s="61">
        <f t="shared" si="5"/>
        <v>0.13043478260869554</v>
      </c>
      <c r="L69" s="53">
        <f t="shared" si="2"/>
        <v>4457.2616550000002</v>
      </c>
      <c r="M69" s="53">
        <f t="shared" si="3"/>
        <v>5392.7915999999996</v>
      </c>
    </row>
    <row r="70" spans="1:13" s="53" customFormat="1" ht="13.2" x14ac:dyDescent="0.25">
      <c r="A70" s="54">
        <v>62</v>
      </c>
      <c r="B70" s="55"/>
      <c r="C70" s="56" t="s">
        <v>314</v>
      </c>
      <c r="D70" s="57" t="s">
        <v>503</v>
      </c>
      <c r="E70" s="58">
        <v>7.4263000000000003</v>
      </c>
      <c r="F70" s="59">
        <v>29.344444444444445</v>
      </c>
      <c r="G70" s="60">
        <f t="shared" si="0"/>
        <v>21.918144444444444</v>
      </c>
      <c r="H70" s="61">
        <f t="shared" si="1"/>
        <v>0.74692654297614536</v>
      </c>
      <c r="I70" s="59">
        <f t="shared" ref="I70:I72" si="12">F70</f>
        <v>29.344444444444445</v>
      </c>
      <c r="J70" s="60">
        <f t="shared" si="4"/>
        <v>21.918144444444444</v>
      </c>
      <c r="K70" s="61">
        <f t="shared" si="5"/>
        <v>0.74692654297614536</v>
      </c>
      <c r="L70" s="53">
        <f t="shared" si="2"/>
        <v>30.811666666666667</v>
      </c>
      <c r="M70" s="53">
        <f t="shared" si="3"/>
        <v>30.811666666666667</v>
      </c>
    </row>
    <row r="71" spans="1:13" s="53" customFormat="1" ht="13.2" x14ac:dyDescent="0.25">
      <c r="A71" s="54">
        <v>63</v>
      </c>
      <c r="B71" s="55" t="s">
        <v>118</v>
      </c>
      <c r="C71" s="56" t="s">
        <v>315</v>
      </c>
      <c r="D71" s="57" t="s">
        <v>503</v>
      </c>
      <c r="E71" s="58">
        <v>12.802899999999999</v>
      </c>
      <c r="F71" s="59">
        <v>31.221766873015877</v>
      </c>
      <c r="G71" s="60">
        <f t="shared" si="0"/>
        <v>18.41886687301588</v>
      </c>
      <c r="H71" s="61">
        <f t="shared" si="1"/>
        <v>0.58993672420681631</v>
      </c>
      <c r="I71" s="59">
        <f t="shared" si="12"/>
        <v>31.221766873015877</v>
      </c>
      <c r="J71" s="60">
        <f t="shared" si="4"/>
        <v>18.41886687301588</v>
      </c>
      <c r="K71" s="61">
        <f t="shared" si="5"/>
        <v>0.58993672420681631</v>
      </c>
      <c r="L71" s="53">
        <f t="shared" si="2"/>
        <v>32.782855216666675</v>
      </c>
      <c r="M71" s="53">
        <f t="shared" si="3"/>
        <v>32.782855216666675</v>
      </c>
    </row>
    <row r="72" spans="1:13" s="53" customFormat="1" ht="13.2" x14ac:dyDescent="0.25">
      <c r="A72" s="54">
        <v>64</v>
      </c>
      <c r="B72" s="55" t="s">
        <v>119</v>
      </c>
      <c r="C72" s="56" t="s">
        <v>316</v>
      </c>
      <c r="D72" s="57" t="s">
        <v>503</v>
      </c>
      <c r="E72" s="58">
        <v>25.090799999999998</v>
      </c>
      <c r="F72" s="59">
        <v>31.677799373015869</v>
      </c>
      <c r="G72" s="60">
        <f t="shared" si="0"/>
        <v>6.5869993730158711</v>
      </c>
      <c r="H72" s="61">
        <f t="shared" si="1"/>
        <v>0.20793740421965301</v>
      </c>
      <c r="I72" s="59">
        <f t="shared" si="12"/>
        <v>31.677799373015869</v>
      </c>
      <c r="J72" s="60">
        <f t="shared" si="4"/>
        <v>6.5869993730158711</v>
      </c>
      <c r="K72" s="61">
        <f t="shared" si="5"/>
        <v>0.20793740421965301</v>
      </c>
      <c r="L72" s="53">
        <f t="shared" si="2"/>
        <v>33.261689341666667</v>
      </c>
      <c r="M72" s="53">
        <f t="shared" si="3"/>
        <v>33.261689341666667</v>
      </c>
    </row>
    <row r="73" spans="1:13" s="53" customFormat="1" ht="13.2" x14ac:dyDescent="0.25">
      <c r="A73" s="54">
        <v>65</v>
      </c>
      <c r="B73" s="55" t="s">
        <v>120</v>
      </c>
      <c r="C73" s="56" t="s">
        <v>317</v>
      </c>
      <c r="D73" s="57" t="s">
        <v>503</v>
      </c>
      <c r="E73" s="58">
        <v>70.379899999999992</v>
      </c>
      <c r="F73" s="59">
        <v>40.326302499999997</v>
      </c>
      <c r="G73" s="60">
        <f t="shared" ref="G73:G136" si="13">F73-E73</f>
        <v>-30.053597499999995</v>
      </c>
      <c r="H73" s="61">
        <f t="shared" ref="H73:H136" si="14">G73/F73</f>
        <v>-0.74526042897188494</v>
      </c>
      <c r="I73" s="59">
        <f>E73*1.15</f>
        <v>80.93688499999999</v>
      </c>
      <c r="J73" s="60">
        <f t="shared" si="4"/>
        <v>10.556984999999997</v>
      </c>
      <c r="K73" s="61">
        <f t="shared" si="5"/>
        <v>0.13043478260869565</v>
      </c>
      <c r="L73" s="53">
        <f t="shared" si="2"/>
        <v>42.342617624999995</v>
      </c>
      <c r="M73" s="53">
        <f t="shared" si="3"/>
        <v>84.983729249999996</v>
      </c>
    </row>
    <row r="74" spans="1:13" s="53" customFormat="1" ht="13.2" x14ac:dyDescent="0.25">
      <c r="A74" s="54">
        <v>66</v>
      </c>
      <c r="B74" s="55" t="s">
        <v>121</v>
      </c>
      <c r="C74" s="56" t="s">
        <v>318</v>
      </c>
      <c r="D74" s="57" t="s">
        <v>503</v>
      </c>
      <c r="E74" s="58">
        <v>128.59549999999999</v>
      </c>
      <c r="F74" s="59">
        <v>90.515936499999995</v>
      </c>
      <c r="G74" s="60">
        <f t="shared" si="13"/>
        <v>-38.079563499999992</v>
      </c>
      <c r="H74" s="61">
        <f t="shared" si="14"/>
        <v>-0.42069457570048996</v>
      </c>
      <c r="I74" s="59">
        <f>E74*1.15</f>
        <v>147.88482499999998</v>
      </c>
      <c r="J74" s="60">
        <f t="shared" si="4"/>
        <v>19.289324999999991</v>
      </c>
      <c r="K74" s="61">
        <f t="shared" si="5"/>
        <v>0.13043478260869562</v>
      </c>
      <c r="L74" s="53">
        <f t="shared" ref="L74:L137" si="15">F74*1.05</f>
        <v>95.041733324999996</v>
      </c>
      <c r="M74" s="53">
        <f t="shared" ref="M74:M137" si="16">I74*1.05</f>
        <v>155.27906624999997</v>
      </c>
    </row>
    <row r="75" spans="1:13" s="53" customFormat="1" ht="13.2" x14ac:dyDescent="0.25">
      <c r="A75" s="54">
        <v>67</v>
      </c>
      <c r="B75" s="55" t="s">
        <v>122</v>
      </c>
      <c r="C75" s="56" t="s">
        <v>319</v>
      </c>
      <c r="D75" s="57" t="s">
        <v>503</v>
      </c>
      <c r="E75" s="58">
        <v>35.926400000000001</v>
      </c>
      <c r="F75" s="59">
        <v>39.244854000000011</v>
      </c>
      <c r="G75" s="60">
        <f t="shared" si="13"/>
        <v>3.3184540000000098</v>
      </c>
      <c r="H75" s="61">
        <f t="shared" si="14"/>
        <v>8.4557684938769528E-2</v>
      </c>
      <c r="I75" s="59">
        <f>E75*1.15</f>
        <v>41.315359999999998</v>
      </c>
      <c r="J75" s="60">
        <f t="shared" si="4"/>
        <v>5.3889599999999973</v>
      </c>
      <c r="K75" s="61">
        <f t="shared" si="5"/>
        <v>0.13043478260869559</v>
      </c>
      <c r="L75" s="53">
        <f t="shared" si="15"/>
        <v>41.207096700000015</v>
      </c>
      <c r="M75" s="53">
        <f t="shared" si="16"/>
        <v>43.381127999999997</v>
      </c>
    </row>
    <row r="76" spans="1:13" s="53" customFormat="1" ht="13.2" x14ac:dyDescent="0.25">
      <c r="A76" s="54">
        <v>68</v>
      </c>
      <c r="B76" s="55" t="s">
        <v>123</v>
      </c>
      <c r="C76" s="56" t="s">
        <v>320</v>
      </c>
      <c r="D76" s="57" t="s">
        <v>503</v>
      </c>
      <c r="E76" s="58">
        <v>4.8719000000000001</v>
      </c>
      <c r="F76" s="59">
        <v>21.669841269841271</v>
      </c>
      <c r="G76" s="60">
        <f t="shared" si="13"/>
        <v>16.797941269841271</v>
      </c>
      <c r="H76" s="61">
        <f t="shared" si="14"/>
        <v>0.77517601816583648</v>
      </c>
      <c r="I76" s="59">
        <f t="shared" ref="I76:I78" si="17">F76</f>
        <v>21.669841269841271</v>
      </c>
      <c r="J76" s="60">
        <f t="shared" si="4"/>
        <v>16.797941269841271</v>
      </c>
      <c r="K76" s="61">
        <f t="shared" si="5"/>
        <v>0.77517601816583648</v>
      </c>
      <c r="L76" s="53">
        <f t="shared" si="15"/>
        <v>22.753333333333334</v>
      </c>
      <c r="M76" s="53">
        <f t="shared" si="16"/>
        <v>22.753333333333334</v>
      </c>
    </row>
    <row r="77" spans="1:13" s="53" customFormat="1" ht="13.2" x14ac:dyDescent="0.25">
      <c r="A77" s="54">
        <v>69</v>
      </c>
      <c r="B77" s="55" t="s">
        <v>124</v>
      </c>
      <c r="C77" s="56" t="s">
        <v>321</v>
      </c>
      <c r="D77" s="57" t="s">
        <v>503</v>
      </c>
      <c r="E77" s="58">
        <v>7.5499000000000001</v>
      </c>
      <c r="F77" s="59">
        <v>36.745238095238108</v>
      </c>
      <c r="G77" s="60">
        <f t="shared" si="13"/>
        <v>29.195338095238107</v>
      </c>
      <c r="H77" s="61">
        <f t="shared" si="14"/>
        <v>0.79453392081902419</v>
      </c>
      <c r="I77" s="59">
        <f t="shared" si="17"/>
        <v>36.745238095238108</v>
      </c>
      <c r="J77" s="60">
        <f t="shared" ref="J77:J140" si="18">I77-E77</f>
        <v>29.195338095238107</v>
      </c>
      <c r="K77" s="61">
        <f t="shared" ref="K77:K140" si="19">J77/I77</f>
        <v>0.79453392081902419</v>
      </c>
      <c r="L77" s="53">
        <f t="shared" si="15"/>
        <v>38.582500000000017</v>
      </c>
      <c r="M77" s="53">
        <f t="shared" si="16"/>
        <v>38.582500000000017</v>
      </c>
    </row>
    <row r="78" spans="1:13" s="53" customFormat="1" ht="13.2" x14ac:dyDescent="0.25">
      <c r="A78" s="54">
        <v>70</v>
      </c>
      <c r="B78" s="55" t="s">
        <v>125</v>
      </c>
      <c r="C78" s="56" t="s">
        <v>322</v>
      </c>
      <c r="D78" s="57" t="s">
        <v>503</v>
      </c>
      <c r="E78" s="58">
        <v>11.999500000000001</v>
      </c>
      <c r="F78" s="59">
        <v>21.658113873015875</v>
      </c>
      <c r="G78" s="60">
        <f t="shared" si="13"/>
        <v>9.6586138730158737</v>
      </c>
      <c r="H78" s="61">
        <f t="shared" si="14"/>
        <v>0.44595821822922754</v>
      </c>
      <c r="I78" s="59">
        <f t="shared" si="17"/>
        <v>21.658113873015875</v>
      </c>
      <c r="J78" s="60">
        <f t="shared" si="18"/>
        <v>9.6586138730158737</v>
      </c>
      <c r="K78" s="61">
        <f t="shared" si="19"/>
        <v>0.44595821822922754</v>
      </c>
      <c r="L78" s="53">
        <f t="shared" si="15"/>
        <v>22.741019566666669</v>
      </c>
      <c r="M78" s="53">
        <f t="shared" si="16"/>
        <v>22.741019566666669</v>
      </c>
    </row>
    <row r="79" spans="1:13" s="53" customFormat="1" ht="13.2" x14ac:dyDescent="0.25">
      <c r="A79" s="54">
        <v>71</v>
      </c>
      <c r="B79" s="55" t="s">
        <v>126</v>
      </c>
      <c r="C79" s="56" t="s">
        <v>323</v>
      </c>
      <c r="D79" s="57" t="s">
        <v>503</v>
      </c>
      <c r="E79" s="58">
        <v>88.013500000000008</v>
      </c>
      <c r="F79" s="59">
        <v>56.899826500000003</v>
      </c>
      <c r="G79" s="60">
        <f t="shared" si="13"/>
        <v>-31.113673500000004</v>
      </c>
      <c r="H79" s="61">
        <f t="shared" si="14"/>
        <v>-0.54681490988377623</v>
      </c>
      <c r="I79" s="59">
        <f t="shared" ref="I79:I84" si="20">E79*1.15</f>
        <v>101.215525</v>
      </c>
      <c r="J79" s="60">
        <f t="shared" si="18"/>
        <v>13.202024999999992</v>
      </c>
      <c r="K79" s="61">
        <f t="shared" si="19"/>
        <v>0.13043478260869557</v>
      </c>
      <c r="L79" s="53">
        <f t="shared" si="15"/>
        <v>59.744817825000005</v>
      </c>
      <c r="M79" s="53">
        <f t="shared" si="16"/>
        <v>106.27630125</v>
      </c>
    </row>
    <row r="80" spans="1:13" s="53" customFormat="1" ht="13.2" x14ac:dyDescent="0.25">
      <c r="A80" s="54">
        <v>72</v>
      </c>
      <c r="B80" s="55" t="s">
        <v>127</v>
      </c>
      <c r="C80" s="56" t="s">
        <v>324</v>
      </c>
      <c r="D80" s="57" t="s">
        <v>503</v>
      </c>
      <c r="E80" s="58">
        <v>92.421900000000008</v>
      </c>
      <c r="F80" s="59">
        <v>57.251622999999988</v>
      </c>
      <c r="G80" s="60">
        <f t="shared" si="13"/>
        <v>-35.17027700000002</v>
      </c>
      <c r="H80" s="61">
        <f t="shared" si="14"/>
        <v>-0.61431056723055744</v>
      </c>
      <c r="I80" s="59">
        <f t="shared" si="20"/>
        <v>106.285185</v>
      </c>
      <c r="J80" s="60">
        <f t="shared" si="18"/>
        <v>13.863284999999991</v>
      </c>
      <c r="K80" s="61">
        <f t="shared" si="19"/>
        <v>0.13043478260869557</v>
      </c>
      <c r="L80" s="53">
        <f t="shared" si="15"/>
        <v>60.114204149999992</v>
      </c>
      <c r="M80" s="53">
        <f t="shared" si="16"/>
        <v>111.59944425</v>
      </c>
    </row>
    <row r="81" spans="1:13" s="53" customFormat="1" ht="13.2" x14ac:dyDescent="0.25">
      <c r="A81" s="54">
        <v>73</v>
      </c>
      <c r="B81" s="55" t="s">
        <v>128</v>
      </c>
      <c r="C81" s="56" t="s">
        <v>325</v>
      </c>
      <c r="D81" s="57" t="s">
        <v>503</v>
      </c>
      <c r="E81" s="58">
        <v>27.243500000000001</v>
      </c>
      <c r="F81" s="59">
        <v>26.058999999999997</v>
      </c>
      <c r="G81" s="60">
        <f t="shared" si="13"/>
        <v>-1.1845000000000034</v>
      </c>
      <c r="H81" s="61">
        <f t="shared" si="14"/>
        <v>-4.5454545454545588E-2</v>
      </c>
      <c r="I81" s="59">
        <f t="shared" si="20"/>
        <v>31.330024999999999</v>
      </c>
      <c r="J81" s="60">
        <f t="shared" si="18"/>
        <v>4.0865249999999982</v>
      </c>
      <c r="K81" s="61">
        <f t="shared" si="19"/>
        <v>0.13043478260869559</v>
      </c>
      <c r="L81" s="53">
        <f t="shared" si="15"/>
        <v>27.36195</v>
      </c>
      <c r="M81" s="53">
        <f t="shared" si="16"/>
        <v>32.896526250000001</v>
      </c>
    </row>
    <row r="82" spans="1:13" s="53" customFormat="1" ht="13.2" x14ac:dyDescent="0.25">
      <c r="A82" s="54">
        <v>74</v>
      </c>
      <c r="B82" s="55" t="s">
        <v>129</v>
      </c>
      <c r="C82" s="56" t="s">
        <v>326</v>
      </c>
      <c r="D82" s="57" t="s">
        <v>503</v>
      </c>
      <c r="E82" s="58">
        <v>41.457500000000003</v>
      </c>
      <c r="F82" s="59">
        <v>40.391450000000006</v>
      </c>
      <c r="G82" s="60">
        <f t="shared" si="13"/>
        <v>-1.0660499999999971</v>
      </c>
      <c r="H82" s="61">
        <f t="shared" si="14"/>
        <v>-2.6392961876832769E-2</v>
      </c>
      <c r="I82" s="59">
        <f t="shared" si="20"/>
        <v>47.676124999999999</v>
      </c>
      <c r="J82" s="60">
        <f t="shared" si="18"/>
        <v>6.2186249999999959</v>
      </c>
      <c r="K82" s="61">
        <f t="shared" si="19"/>
        <v>0.13043478260869557</v>
      </c>
      <c r="L82" s="53">
        <f t="shared" si="15"/>
        <v>42.411022500000009</v>
      </c>
      <c r="M82" s="53">
        <f t="shared" si="16"/>
        <v>50.059931249999998</v>
      </c>
    </row>
    <row r="83" spans="1:13" s="53" customFormat="1" ht="13.2" x14ac:dyDescent="0.25">
      <c r="A83" s="54">
        <v>75</v>
      </c>
      <c r="B83" s="55" t="s">
        <v>130</v>
      </c>
      <c r="C83" s="56" t="s">
        <v>327</v>
      </c>
      <c r="D83" s="57" t="s">
        <v>503</v>
      </c>
      <c r="E83" s="58">
        <v>53.302500000000002</v>
      </c>
      <c r="F83" s="59">
        <v>59.935699999999997</v>
      </c>
      <c r="G83" s="60">
        <f t="shared" si="13"/>
        <v>6.6331999999999951</v>
      </c>
      <c r="H83" s="61">
        <f t="shared" si="14"/>
        <v>0.11067193675889321</v>
      </c>
      <c r="I83" s="59">
        <f t="shared" si="20"/>
        <v>61.297874999999998</v>
      </c>
      <c r="J83" s="60">
        <f t="shared" si="18"/>
        <v>7.9953749999999957</v>
      </c>
      <c r="K83" s="61">
        <f t="shared" si="19"/>
        <v>0.13043478260869559</v>
      </c>
      <c r="L83" s="53">
        <f t="shared" si="15"/>
        <v>62.932485</v>
      </c>
      <c r="M83" s="53">
        <f t="shared" si="16"/>
        <v>64.362768750000001</v>
      </c>
    </row>
    <row r="84" spans="1:13" s="53" customFormat="1" ht="13.2" x14ac:dyDescent="0.25">
      <c r="A84" s="54">
        <v>76</v>
      </c>
      <c r="B84" s="55" t="s">
        <v>131</v>
      </c>
      <c r="C84" s="56" t="s">
        <v>328</v>
      </c>
      <c r="D84" s="57" t="s">
        <v>503</v>
      </c>
      <c r="E84" s="58">
        <v>9263.82</v>
      </c>
      <c r="F84" s="59">
        <v>9764.1041666666661</v>
      </c>
      <c r="G84" s="60">
        <f t="shared" si="13"/>
        <v>500.28416666666635</v>
      </c>
      <c r="H84" s="61">
        <f t="shared" si="14"/>
        <v>5.1237077987611908E-2</v>
      </c>
      <c r="I84" s="59">
        <f t="shared" si="20"/>
        <v>10653.392999999998</v>
      </c>
      <c r="J84" s="60">
        <f t="shared" si="18"/>
        <v>1389.5729999999985</v>
      </c>
      <c r="K84" s="61">
        <f t="shared" si="19"/>
        <v>0.13043478260869554</v>
      </c>
      <c r="L84" s="53">
        <f t="shared" si="15"/>
        <v>10252.309374999999</v>
      </c>
      <c r="M84" s="53">
        <f t="shared" si="16"/>
        <v>11186.062649999998</v>
      </c>
    </row>
    <row r="85" spans="1:13" s="53" customFormat="1" ht="13.2" x14ac:dyDescent="0.25">
      <c r="A85" s="54">
        <v>77</v>
      </c>
      <c r="B85" s="55" t="s">
        <v>132</v>
      </c>
      <c r="C85" s="56" t="s">
        <v>329</v>
      </c>
      <c r="D85" s="57" t="s">
        <v>503</v>
      </c>
      <c r="E85" s="58">
        <v>39552</v>
      </c>
      <c r="F85" s="59">
        <v>50033.280000000006</v>
      </c>
      <c r="G85" s="60">
        <f t="shared" si="13"/>
        <v>10481.280000000006</v>
      </c>
      <c r="H85" s="61">
        <f t="shared" si="14"/>
        <v>0.20948616600790523</v>
      </c>
      <c r="I85" s="59">
        <f>F85</f>
        <v>50033.280000000006</v>
      </c>
      <c r="J85" s="60">
        <f t="shared" si="18"/>
        <v>10481.280000000006</v>
      </c>
      <c r="K85" s="61">
        <f t="shared" si="19"/>
        <v>0.20948616600790523</v>
      </c>
      <c r="L85" s="53">
        <f t="shared" si="15"/>
        <v>52534.94400000001</v>
      </c>
      <c r="M85" s="53">
        <f t="shared" si="16"/>
        <v>52534.94400000001</v>
      </c>
    </row>
    <row r="86" spans="1:13" s="53" customFormat="1" ht="26.4" x14ac:dyDescent="0.25">
      <c r="A86" s="54">
        <v>78</v>
      </c>
      <c r="B86" s="55" t="s">
        <v>133</v>
      </c>
      <c r="C86" s="56" t="s">
        <v>330</v>
      </c>
      <c r="D86" s="57" t="s">
        <v>503</v>
      </c>
      <c r="E86" s="58">
        <v>4667.6201000000001</v>
      </c>
      <c r="F86" s="59">
        <v>4090.1815514999985</v>
      </c>
      <c r="G86" s="60">
        <f t="shared" si="13"/>
        <v>-577.43854850000162</v>
      </c>
      <c r="H86" s="61">
        <f t="shared" si="14"/>
        <v>-0.14117675248137498</v>
      </c>
      <c r="I86" s="59">
        <f>E86*1.15</f>
        <v>5367.7631149999997</v>
      </c>
      <c r="J86" s="60">
        <f t="shared" si="18"/>
        <v>700.14301499999965</v>
      </c>
      <c r="K86" s="61">
        <f t="shared" si="19"/>
        <v>0.13043478260869559</v>
      </c>
      <c r="L86" s="53">
        <f t="shared" si="15"/>
        <v>4294.6906290749985</v>
      </c>
      <c r="M86" s="53">
        <f t="shared" si="16"/>
        <v>5636.1512707499996</v>
      </c>
    </row>
    <row r="87" spans="1:13" s="53" customFormat="1" ht="13.2" x14ac:dyDescent="0.25">
      <c r="A87" s="54">
        <v>79</v>
      </c>
      <c r="B87" s="55" t="s">
        <v>134</v>
      </c>
      <c r="C87" s="56" t="s">
        <v>331</v>
      </c>
      <c r="D87" s="57" t="s">
        <v>503</v>
      </c>
      <c r="E87" s="58">
        <v>8989.84</v>
      </c>
      <c r="F87" s="59">
        <v>16770.757142857143</v>
      </c>
      <c r="G87" s="60">
        <f t="shared" si="13"/>
        <v>7780.9171428571426</v>
      </c>
      <c r="H87" s="61">
        <f t="shared" si="14"/>
        <v>0.4639574156716666</v>
      </c>
      <c r="I87" s="59">
        <f>F87</f>
        <v>16770.757142857143</v>
      </c>
      <c r="J87" s="60">
        <f t="shared" si="18"/>
        <v>7780.9171428571426</v>
      </c>
      <c r="K87" s="61">
        <f t="shared" si="19"/>
        <v>0.4639574156716666</v>
      </c>
      <c r="L87" s="53">
        <f t="shared" si="15"/>
        <v>17609.295000000002</v>
      </c>
      <c r="M87" s="53">
        <f t="shared" si="16"/>
        <v>17609.295000000002</v>
      </c>
    </row>
    <row r="88" spans="1:13" s="53" customFormat="1" ht="13.2" x14ac:dyDescent="0.25">
      <c r="A88" s="54">
        <v>80</v>
      </c>
      <c r="B88" s="55" t="s">
        <v>135</v>
      </c>
      <c r="C88" s="56" t="s">
        <v>332</v>
      </c>
      <c r="D88" s="57" t="s">
        <v>503</v>
      </c>
      <c r="E88" s="58">
        <v>256.47000000000003</v>
      </c>
      <c r="F88" s="59">
        <v>159.15079365079364</v>
      </c>
      <c r="G88" s="60">
        <f t="shared" si="13"/>
        <v>-97.319206349206382</v>
      </c>
      <c r="H88" s="61">
        <f t="shared" si="14"/>
        <v>-0.61149055004238795</v>
      </c>
      <c r="I88" s="59">
        <f>E88*1.15</f>
        <v>294.94049999999999</v>
      </c>
      <c r="J88" s="60">
        <f t="shared" si="18"/>
        <v>38.470499999999959</v>
      </c>
      <c r="K88" s="61">
        <f t="shared" si="19"/>
        <v>0.13043478260869551</v>
      </c>
      <c r="L88" s="53">
        <f t="shared" si="15"/>
        <v>167.10833333333332</v>
      </c>
      <c r="M88" s="53">
        <f t="shared" si="16"/>
        <v>309.68752499999999</v>
      </c>
    </row>
    <row r="89" spans="1:13" s="53" customFormat="1" ht="13.2" x14ac:dyDescent="0.25">
      <c r="A89" s="54">
        <v>81</v>
      </c>
      <c r="B89" s="55" t="s">
        <v>136</v>
      </c>
      <c r="C89" s="56" t="s">
        <v>333</v>
      </c>
      <c r="D89" s="57" t="s">
        <v>503</v>
      </c>
      <c r="E89" s="58">
        <v>282.05519999999996</v>
      </c>
      <c r="F89" s="59">
        <v>309.89362799999998</v>
      </c>
      <c r="G89" s="60">
        <f t="shared" si="13"/>
        <v>27.838428000000022</v>
      </c>
      <c r="H89" s="61">
        <f t="shared" si="14"/>
        <v>8.9832205262381268E-2</v>
      </c>
      <c r="I89" s="59">
        <f>E89*1.15</f>
        <v>324.36347999999992</v>
      </c>
      <c r="J89" s="60">
        <f t="shared" si="18"/>
        <v>42.308279999999968</v>
      </c>
      <c r="K89" s="61">
        <f t="shared" si="19"/>
        <v>0.13043478260869559</v>
      </c>
      <c r="L89" s="53">
        <f t="shared" si="15"/>
        <v>325.38830939999997</v>
      </c>
      <c r="M89" s="53">
        <f t="shared" si="16"/>
        <v>340.58165399999996</v>
      </c>
    </row>
    <row r="90" spans="1:13" s="53" customFormat="1" ht="13.2" x14ac:dyDescent="0.25">
      <c r="A90" s="54">
        <v>82</v>
      </c>
      <c r="B90" s="55" t="s">
        <v>137</v>
      </c>
      <c r="C90" s="56" t="s">
        <v>334</v>
      </c>
      <c r="D90" s="57" t="s">
        <v>503</v>
      </c>
      <c r="E90" s="58">
        <v>90.6297</v>
      </c>
      <c r="F90" s="59">
        <v>114.64657049999998</v>
      </c>
      <c r="G90" s="60">
        <f t="shared" si="13"/>
        <v>24.016870499999982</v>
      </c>
      <c r="H90" s="61">
        <f t="shared" si="14"/>
        <v>0.20948616600790501</v>
      </c>
      <c r="I90" s="59">
        <f t="shared" ref="I90:I92" si="21">F90</f>
        <v>114.64657049999998</v>
      </c>
      <c r="J90" s="60">
        <f t="shared" si="18"/>
        <v>24.016870499999982</v>
      </c>
      <c r="K90" s="61">
        <f t="shared" si="19"/>
        <v>0.20948616600790501</v>
      </c>
      <c r="L90" s="53">
        <f t="shared" si="15"/>
        <v>120.37889902499998</v>
      </c>
      <c r="M90" s="53">
        <f t="shared" si="16"/>
        <v>120.37889902499998</v>
      </c>
    </row>
    <row r="91" spans="1:13" s="53" customFormat="1" ht="13.2" x14ac:dyDescent="0.25">
      <c r="A91" s="54">
        <v>83</v>
      </c>
      <c r="B91" s="55" t="s">
        <v>138</v>
      </c>
      <c r="C91" s="56" t="s">
        <v>335</v>
      </c>
      <c r="D91" s="57" t="s">
        <v>503</v>
      </c>
      <c r="E91" s="58">
        <v>179.52900000000002</v>
      </c>
      <c r="F91" s="59">
        <v>227.10418500000003</v>
      </c>
      <c r="G91" s="60">
        <f t="shared" si="13"/>
        <v>47.575185000000005</v>
      </c>
      <c r="H91" s="61">
        <f t="shared" si="14"/>
        <v>0.20948616600790512</v>
      </c>
      <c r="I91" s="59">
        <f t="shared" si="21"/>
        <v>227.10418500000003</v>
      </c>
      <c r="J91" s="60">
        <f t="shared" si="18"/>
        <v>47.575185000000005</v>
      </c>
      <c r="K91" s="61">
        <f t="shared" si="19"/>
        <v>0.20948616600790512</v>
      </c>
      <c r="L91" s="53">
        <f t="shared" si="15"/>
        <v>238.45939425000003</v>
      </c>
      <c r="M91" s="53">
        <f t="shared" si="16"/>
        <v>238.45939425000003</v>
      </c>
    </row>
    <row r="92" spans="1:13" s="53" customFormat="1" ht="13.2" x14ac:dyDescent="0.25">
      <c r="A92" s="54">
        <v>84</v>
      </c>
      <c r="B92" s="55" t="s">
        <v>139</v>
      </c>
      <c r="C92" s="56" t="s">
        <v>336</v>
      </c>
      <c r="D92" s="57" t="s">
        <v>503</v>
      </c>
      <c r="E92" s="58">
        <v>242.256</v>
      </c>
      <c r="F92" s="59">
        <v>306.45383999999996</v>
      </c>
      <c r="G92" s="60">
        <f t="shared" si="13"/>
        <v>64.197839999999957</v>
      </c>
      <c r="H92" s="61">
        <f t="shared" si="14"/>
        <v>0.20948616600790504</v>
      </c>
      <c r="I92" s="59">
        <f t="shared" si="21"/>
        <v>306.45383999999996</v>
      </c>
      <c r="J92" s="60">
        <f t="shared" si="18"/>
        <v>64.197839999999957</v>
      </c>
      <c r="K92" s="61">
        <f t="shared" si="19"/>
        <v>0.20948616600790504</v>
      </c>
      <c r="L92" s="53">
        <f t="shared" si="15"/>
        <v>321.77653199999997</v>
      </c>
      <c r="M92" s="53">
        <f t="shared" si="16"/>
        <v>321.77653199999997</v>
      </c>
    </row>
    <row r="93" spans="1:13" s="53" customFormat="1" ht="26.4" x14ac:dyDescent="0.25">
      <c r="A93" s="54">
        <v>85</v>
      </c>
      <c r="B93" s="55" t="s">
        <v>140</v>
      </c>
      <c r="C93" s="56" t="s">
        <v>337</v>
      </c>
      <c r="D93" s="57" t="s">
        <v>503</v>
      </c>
      <c r="E93" s="58">
        <v>3918.12</v>
      </c>
      <c r="F93" s="59">
        <v>43.4273235</v>
      </c>
      <c r="G93" s="60">
        <f t="shared" si="13"/>
        <v>-3874.6926764999998</v>
      </c>
      <c r="H93" s="61">
        <f t="shared" si="14"/>
        <v>-89.222460981275987</v>
      </c>
      <c r="I93" s="59">
        <f>E93*1.15</f>
        <v>4505.8379999999997</v>
      </c>
      <c r="J93" s="60">
        <f t="shared" si="18"/>
        <v>587.71799999999985</v>
      </c>
      <c r="K93" s="61">
        <f t="shared" si="19"/>
        <v>0.13043478260869562</v>
      </c>
      <c r="L93" s="53">
        <f t="shared" si="15"/>
        <v>45.598689675000003</v>
      </c>
      <c r="M93" s="53">
        <f t="shared" si="16"/>
        <v>4731.1298999999999</v>
      </c>
    </row>
    <row r="94" spans="1:13" s="53" customFormat="1" ht="13.2" x14ac:dyDescent="0.25">
      <c r="A94" s="54">
        <v>86</v>
      </c>
      <c r="B94" s="55" t="s">
        <v>141</v>
      </c>
      <c r="C94" s="56" t="s">
        <v>338</v>
      </c>
      <c r="D94" s="57" t="s">
        <v>503</v>
      </c>
      <c r="E94" s="58">
        <v>12.875</v>
      </c>
      <c r="F94" s="59">
        <v>16.286874999999995</v>
      </c>
      <c r="G94" s="60">
        <f t="shared" si="13"/>
        <v>3.4118749999999949</v>
      </c>
      <c r="H94" s="61">
        <f t="shared" si="14"/>
        <v>0.2094861660079049</v>
      </c>
      <c r="I94" s="59">
        <f>F94</f>
        <v>16.286874999999995</v>
      </c>
      <c r="J94" s="60">
        <f t="shared" si="18"/>
        <v>3.4118749999999949</v>
      </c>
      <c r="K94" s="61">
        <f t="shared" si="19"/>
        <v>0.2094861660079049</v>
      </c>
      <c r="L94" s="53">
        <f t="shared" si="15"/>
        <v>17.101218749999994</v>
      </c>
      <c r="M94" s="53">
        <f t="shared" si="16"/>
        <v>17.101218749999994</v>
      </c>
    </row>
    <row r="95" spans="1:13" s="53" customFormat="1" ht="13.2" x14ac:dyDescent="0.25">
      <c r="A95" s="54">
        <v>87</v>
      </c>
      <c r="B95" s="55" t="s">
        <v>142</v>
      </c>
      <c r="C95" s="56" t="s">
        <v>339</v>
      </c>
      <c r="D95" s="57" t="s">
        <v>503</v>
      </c>
      <c r="E95" s="58">
        <v>873.17219999999998</v>
      </c>
      <c r="F95" s="59">
        <v>908.26038599999993</v>
      </c>
      <c r="G95" s="60">
        <f t="shared" si="13"/>
        <v>35.088185999999951</v>
      </c>
      <c r="H95" s="61">
        <f t="shared" si="14"/>
        <v>3.8632298117205296E-2</v>
      </c>
      <c r="I95" s="59">
        <f>E95*1.15</f>
        <v>1004.1480299999999</v>
      </c>
      <c r="J95" s="60">
        <f t="shared" si="18"/>
        <v>130.97582999999997</v>
      </c>
      <c r="K95" s="61">
        <f t="shared" si="19"/>
        <v>0.13043478260869562</v>
      </c>
      <c r="L95" s="53">
        <f t="shared" si="15"/>
        <v>953.67340530000001</v>
      </c>
      <c r="M95" s="53">
        <f t="shared" si="16"/>
        <v>1054.3554314999999</v>
      </c>
    </row>
    <row r="96" spans="1:13" s="53" customFormat="1" ht="13.2" x14ac:dyDescent="0.25">
      <c r="A96" s="54">
        <v>88</v>
      </c>
      <c r="B96" s="55" t="s">
        <v>143</v>
      </c>
      <c r="C96" s="56" t="s">
        <v>340</v>
      </c>
      <c r="D96" s="57" t="s">
        <v>503</v>
      </c>
      <c r="E96" s="58">
        <v>377.67009999999999</v>
      </c>
      <c r="F96" s="59">
        <v>477.75267650000001</v>
      </c>
      <c r="G96" s="60">
        <f t="shared" si="13"/>
        <v>100.08257650000002</v>
      </c>
      <c r="H96" s="61">
        <f t="shared" si="14"/>
        <v>0.20948616600790518</v>
      </c>
      <c r="I96" s="59">
        <f>F96</f>
        <v>477.75267650000001</v>
      </c>
      <c r="J96" s="60">
        <f t="shared" si="18"/>
        <v>100.08257650000002</v>
      </c>
      <c r="K96" s="61">
        <f t="shared" si="19"/>
        <v>0.20948616600790518</v>
      </c>
      <c r="L96" s="53">
        <f t="shared" si="15"/>
        <v>501.64031032500003</v>
      </c>
      <c r="M96" s="53">
        <f t="shared" si="16"/>
        <v>501.64031032500003</v>
      </c>
    </row>
    <row r="97" spans="1:13" s="53" customFormat="1" ht="13.2" x14ac:dyDescent="0.25">
      <c r="A97" s="54">
        <v>89</v>
      </c>
      <c r="B97" s="55" t="s">
        <v>144</v>
      </c>
      <c r="C97" s="56" t="s">
        <v>341</v>
      </c>
      <c r="D97" s="57" t="s">
        <v>503</v>
      </c>
      <c r="E97" s="58">
        <v>76846.579899999997</v>
      </c>
      <c r="F97" s="59">
        <v>88081.95</v>
      </c>
      <c r="G97" s="60">
        <f t="shared" si="13"/>
        <v>11235.3701</v>
      </c>
      <c r="H97" s="61">
        <f t="shared" si="14"/>
        <v>0.12755587381977807</v>
      </c>
      <c r="I97" s="59">
        <f>E97*1.15</f>
        <v>88373.566884999993</v>
      </c>
      <c r="J97" s="60">
        <f t="shared" si="18"/>
        <v>11526.986984999996</v>
      </c>
      <c r="K97" s="61">
        <f t="shared" si="19"/>
        <v>0.13043478260869562</v>
      </c>
      <c r="L97" s="53">
        <f t="shared" si="15"/>
        <v>92486.047500000001</v>
      </c>
      <c r="M97" s="53">
        <f t="shared" si="16"/>
        <v>92792.245229249995</v>
      </c>
    </row>
    <row r="98" spans="1:13" s="53" customFormat="1" ht="13.2" x14ac:dyDescent="0.25">
      <c r="A98" s="54">
        <v>90</v>
      </c>
      <c r="B98" s="55" t="s">
        <v>145</v>
      </c>
      <c r="C98" s="56" t="s">
        <v>342</v>
      </c>
      <c r="D98" s="57" t="s">
        <v>503</v>
      </c>
      <c r="E98" s="58">
        <v>59882.14</v>
      </c>
      <c r="F98" s="59">
        <v>78023.434312999976</v>
      </c>
      <c r="G98" s="60">
        <f t="shared" si="13"/>
        <v>18141.294312999977</v>
      </c>
      <c r="H98" s="61">
        <f t="shared" si="14"/>
        <v>0.2325108407843737</v>
      </c>
      <c r="I98" s="59">
        <f t="shared" ref="I98:I99" si="22">F98</f>
        <v>78023.434312999976</v>
      </c>
      <c r="J98" s="60">
        <f t="shared" si="18"/>
        <v>18141.294312999977</v>
      </c>
      <c r="K98" s="61">
        <f t="shared" si="19"/>
        <v>0.2325108407843737</v>
      </c>
      <c r="L98" s="53">
        <f t="shared" si="15"/>
        <v>81924.606028649985</v>
      </c>
      <c r="M98" s="53">
        <f t="shared" si="16"/>
        <v>81924.606028649985</v>
      </c>
    </row>
    <row r="99" spans="1:13" s="53" customFormat="1" ht="13.2" x14ac:dyDescent="0.25">
      <c r="A99" s="54">
        <v>91</v>
      </c>
      <c r="B99" s="55" t="s">
        <v>146</v>
      </c>
      <c r="C99" s="56" t="s">
        <v>343</v>
      </c>
      <c r="D99" s="57" t="s">
        <v>503</v>
      </c>
      <c r="E99" s="58">
        <v>27313.54</v>
      </c>
      <c r="F99" s="59">
        <v>32765.71428571429</v>
      </c>
      <c r="G99" s="60">
        <f t="shared" si="13"/>
        <v>5452.174285714289</v>
      </c>
      <c r="H99" s="61">
        <f t="shared" si="14"/>
        <v>0.16639876177188706</v>
      </c>
      <c r="I99" s="59">
        <f t="shared" si="22"/>
        <v>32765.71428571429</v>
      </c>
      <c r="J99" s="60">
        <f t="shared" si="18"/>
        <v>5452.174285714289</v>
      </c>
      <c r="K99" s="61">
        <f t="shared" si="19"/>
        <v>0.16639876177188706</v>
      </c>
      <c r="L99" s="53">
        <f t="shared" si="15"/>
        <v>34404.000000000007</v>
      </c>
      <c r="M99" s="53">
        <f t="shared" si="16"/>
        <v>34404.000000000007</v>
      </c>
    </row>
    <row r="100" spans="1:13" s="53" customFormat="1" ht="13.2" x14ac:dyDescent="0.25">
      <c r="A100" s="54">
        <v>92</v>
      </c>
      <c r="B100" s="55" t="s">
        <v>147</v>
      </c>
      <c r="C100" s="56" t="s">
        <v>344</v>
      </c>
      <c r="D100" s="57" t="s">
        <v>503</v>
      </c>
      <c r="E100" s="58">
        <v>6553.89</v>
      </c>
      <c r="F100" s="59">
        <v>3843.702499999999</v>
      </c>
      <c r="G100" s="60">
        <f t="shared" si="13"/>
        <v>-2710.1875000000014</v>
      </c>
      <c r="H100" s="61">
        <f t="shared" si="14"/>
        <v>-0.70509814430227158</v>
      </c>
      <c r="I100" s="59">
        <f>E100*1.15</f>
        <v>7536.9735000000001</v>
      </c>
      <c r="J100" s="60">
        <f t="shared" si="18"/>
        <v>983.08349999999973</v>
      </c>
      <c r="K100" s="61">
        <f t="shared" si="19"/>
        <v>0.13043478260869562</v>
      </c>
      <c r="L100" s="53">
        <f t="shared" si="15"/>
        <v>4035.8876249999989</v>
      </c>
      <c r="M100" s="53">
        <f t="shared" si="16"/>
        <v>7913.8221750000002</v>
      </c>
    </row>
    <row r="101" spans="1:13" s="53" customFormat="1" ht="13.2" x14ac:dyDescent="0.25">
      <c r="A101" s="54">
        <v>93</v>
      </c>
      <c r="B101" s="55" t="s">
        <v>148</v>
      </c>
      <c r="C101" s="56" t="s">
        <v>345</v>
      </c>
      <c r="D101" s="57" t="s">
        <v>503</v>
      </c>
      <c r="E101" s="58">
        <v>22949.43</v>
      </c>
      <c r="F101" s="59">
        <v>13459.473499999998</v>
      </c>
      <c r="G101" s="60">
        <f t="shared" si="13"/>
        <v>-9489.9565000000021</v>
      </c>
      <c r="H101" s="61">
        <f t="shared" si="14"/>
        <v>-0.70507635384103273</v>
      </c>
      <c r="I101" s="59">
        <f>E101*1.15</f>
        <v>26391.844499999999</v>
      </c>
      <c r="J101" s="60">
        <f t="shared" si="18"/>
        <v>3442.414499999999</v>
      </c>
      <c r="K101" s="61">
        <f t="shared" si="19"/>
        <v>0.13043478260869562</v>
      </c>
      <c r="L101" s="53">
        <f t="shared" si="15"/>
        <v>14132.447174999999</v>
      </c>
      <c r="M101" s="53">
        <f t="shared" si="16"/>
        <v>27711.436725</v>
      </c>
    </row>
    <row r="102" spans="1:13" s="53" customFormat="1" ht="13.2" x14ac:dyDescent="0.25">
      <c r="A102" s="54">
        <v>94</v>
      </c>
      <c r="B102" s="55" t="s">
        <v>149</v>
      </c>
      <c r="C102" s="56" t="s">
        <v>346</v>
      </c>
      <c r="D102" s="57" t="s">
        <v>503</v>
      </c>
      <c r="E102" s="58">
        <v>226.6</v>
      </c>
      <c r="F102" s="59">
        <v>228.11249999999993</v>
      </c>
      <c r="G102" s="60">
        <f t="shared" si="13"/>
        <v>1.5124999999999318</v>
      </c>
      <c r="H102" s="61">
        <f t="shared" si="14"/>
        <v>6.6305003013860803E-3</v>
      </c>
      <c r="I102" s="59">
        <f>E102*1.15</f>
        <v>260.58999999999997</v>
      </c>
      <c r="J102" s="60">
        <f t="shared" si="18"/>
        <v>33.989999999999981</v>
      </c>
      <c r="K102" s="61">
        <f t="shared" si="19"/>
        <v>0.13043478260869559</v>
      </c>
      <c r="L102" s="53">
        <f t="shared" si="15"/>
        <v>239.51812499999994</v>
      </c>
      <c r="M102" s="53">
        <f t="shared" si="16"/>
        <v>273.61949999999996</v>
      </c>
    </row>
    <row r="103" spans="1:13" s="53" customFormat="1" ht="13.2" x14ac:dyDescent="0.25">
      <c r="A103" s="54">
        <v>95</v>
      </c>
      <c r="B103" s="55" t="s">
        <v>150</v>
      </c>
      <c r="C103" s="56" t="s">
        <v>347</v>
      </c>
      <c r="D103" s="57" t="s">
        <v>503</v>
      </c>
      <c r="E103" s="58">
        <v>9355.8402000000006</v>
      </c>
      <c r="F103" s="59">
        <v>8034.862676499999</v>
      </c>
      <c r="G103" s="60">
        <f t="shared" si="13"/>
        <v>-1320.9775235000016</v>
      </c>
      <c r="H103" s="61">
        <f t="shared" si="14"/>
        <v>-0.16440573743264295</v>
      </c>
      <c r="I103" s="59">
        <f>E103*1.15</f>
        <v>10759.21623</v>
      </c>
      <c r="J103" s="60">
        <f t="shared" si="18"/>
        <v>1403.3760299999994</v>
      </c>
      <c r="K103" s="61">
        <f t="shared" si="19"/>
        <v>0.13043478260869559</v>
      </c>
      <c r="L103" s="53">
        <f t="shared" si="15"/>
        <v>8436.6058103249998</v>
      </c>
      <c r="M103" s="53">
        <f t="shared" si="16"/>
        <v>11297.177041500001</v>
      </c>
    </row>
    <row r="104" spans="1:13" s="53" customFormat="1" ht="13.2" x14ac:dyDescent="0.25">
      <c r="A104" s="54">
        <v>96</v>
      </c>
      <c r="B104" s="55" t="s">
        <v>151</v>
      </c>
      <c r="C104" s="56" t="s">
        <v>348</v>
      </c>
      <c r="D104" s="57" t="s">
        <v>503</v>
      </c>
      <c r="E104" s="58">
        <v>6995.4201000000003</v>
      </c>
      <c r="F104" s="59">
        <v>6297.587323499999</v>
      </c>
      <c r="G104" s="60">
        <f t="shared" si="13"/>
        <v>-697.83277650000127</v>
      </c>
      <c r="H104" s="61">
        <f t="shared" si="14"/>
        <v>-0.11080954350501455</v>
      </c>
      <c r="I104" s="59">
        <f>E104*1.15</f>
        <v>8044.733115</v>
      </c>
      <c r="J104" s="60">
        <f t="shared" si="18"/>
        <v>1049.3130149999997</v>
      </c>
      <c r="K104" s="61">
        <f t="shared" si="19"/>
        <v>0.13043478260869562</v>
      </c>
      <c r="L104" s="53">
        <f t="shared" si="15"/>
        <v>6612.4666896749995</v>
      </c>
      <c r="M104" s="53">
        <f t="shared" si="16"/>
        <v>8446.96977075</v>
      </c>
    </row>
    <row r="105" spans="1:13" s="53" customFormat="1" ht="13.2" x14ac:dyDescent="0.25">
      <c r="A105" s="54">
        <v>97</v>
      </c>
      <c r="B105" s="55" t="s">
        <v>152</v>
      </c>
      <c r="C105" s="56" t="s">
        <v>504</v>
      </c>
      <c r="D105" s="57" t="s">
        <v>503</v>
      </c>
      <c r="E105" s="58">
        <v>4379.9205000000002</v>
      </c>
      <c r="F105" s="59">
        <v>5706.8174154750004</v>
      </c>
      <c r="G105" s="60">
        <f t="shared" si="13"/>
        <v>1326.8969154750002</v>
      </c>
      <c r="H105" s="61">
        <f t="shared" si="14"/>
        <v>0.23251084078437395</v>
      </c>
      <c r="I105" s="59">
        <f t="shared" ref="I105:I107" si="23">F105</f>
        <v>5706.8174154750004</v>
      </c>
      <c r="J105" s="60">
        <f t="shared" si="18"/>
        <v>1326.8969154750002</v>
      </c>
      <c r="K105" s="61">
        <f t="shared" si="19"/>
        <v>0.23251084078437395</v>
      </c>
      <c r="L105" s="53">
        <f t="shared" si="15"/>
        <v>5992.1582862487503</v>
      </c>
      <c r="M105" s="53">
        <f t="shared" si="16"/>
        <v>5992.1582862487503</v>
      </c>
    </row>
    <row r="106" spans="1:13" s="53" customFormat="1" ht="13.2" x14ac:dyDescent="0.25">
      <c r="A106" s="54">
        <v>98</v>
      </c>
      <c r="B106" s="55" t="s">
        <v>153</v>
      </c>
      <c r="C106" s="56" t="s">
        <v>350</v>
      </c>
      <c r="D106" s="57" t="s">
        <v>503</v>
      </c>
      <c r="E106" s="58">
        <v>3216.69</v>
      </c>
      <c r="F106" s="59">
        <v>3902.3352499999987</v>
      </c>
      <c r="G106" s="60">
        <f t="shared" si="13"/>
        <v>685.64524999999867</v>
      </c>
      <c r="H106" s="61">
        <f t="shared" si="14"/>
        <v>0.17570126759355156</v>
      </c>
      <c r="I106" s="59">
        <f t="shared" si="23"/>
        <v>3902.3352499999987</v>
      </c>
      <c r="J106" s="60">
        <f t="shared" si="18"/>
        <v>685.64524999999867</v>
      </c>
      <c r="K106" s="61">
        <f t="shared" si="19"/>
        <v>0.17570126759355156</v>
      </c>
      <c r="L106" s="53">
        <f t="shared" si="15"/>
        <v>4097.452012499999</v>
      </c>
      <c r="M106" s="53">
        <f t="shared" si="16"/>
        <v>4097.452012499999</v>
      </c>
    </row>
    <row r="107" spans="1:13" s="53" customFormat="1" ht="13.2" x14ac:dyDescent="0.25">
      <c r="A107" s="54">
        <v>99</v>
      </c>
      <c r="B107" s="55" t="s">
        <v>154</v>
      </c>
      <c r="C107" s="56" t="s">
        <v>351</v>
      </c>
      <c r="D107" s="57" t="s">
        <v>503</v>
      </c>
      <c r="E107" s="58">
        <v>3216.69</v>
      </c>
      <c r="F107" s="59">
        <v>3902.3352499999987</v>
      </c>
      <c r="G107" s="60">
        <f t="shared" si="13"/>
        <v>685.64524999999867</v>
      </c>
      <c r="H107" s="61">
        <f t="shared" si="14"/>
        <v>0.17570126759355156</v>
      </c>
      <c r="I107" s="59">
        <f t="shared" si="23"/>
        <v>3902.3352499999987</v>
      </c>
      <c r="J107" s="60">
        <f t="shared" si="18"/>
        <v>685.64524999999867</v>
      </c>
      <c r="K107" s="61">
        <f t="shared" si="19"/>
        <v>0.17570126759355156</v>
      </c>
      <c r="L107" s="53">
        <f t="shared" si="15"/>
        <v>4097.452012499999</v>
      </c>
      <c r="M107" s="53">
        <f t="shared" si="16"/>
        <v>4097.452012499999</v>
      </c>
    </row>
    <row r="108" spans="1:13" s="53" customFormat="1" ht="13.2" x14ac:dyDescent="0.25">
      <c r="A108" s="54">
        <v>100</v>
      </c>
      <c r="B108" s="55" t="s">
        <v>155</v>
      </c>
      <c r="C108" s="56" t="s">
        <v>352</v>
      </c>
      <c r="D108" s="57" t="s">
        <v>503</v>
      </c>
      <c r="E108" s="58">
        <v>1545</v>
      </c>
      <c r="F108" s="59">
        <v>997.3769841269841</v>
      </c>
      <c r="G108" s="60">
        <f t="shared" si="13"/>
        <v>-547.6230158730159</v>
      </c>
      <c r="H108" s="61">
        <f t="shared" si="14"/>
        <v>-0.54906321740756514</v>
      </c>
      <c r="I108" s="59">
        <f>E108*1.15</f>
        <v>1776.7499999999998</v>
      </c>
      <c r="J108" s="60">
        <f t="shared" si="18"/>
        <v>231.74999999999977</v>
      </c>
      <c r="K108" s="61">
        <f t="shared" si="19"/>
        <v>0.13043478260869554</v>
      </c>
      <c r="L108" s="53">
        <f t="shared" si="15"/>
        <v>1047.2458333333334</v>
      </c>
      <c r="M108" s="53">
        <f t="shared" si="16"/>
        <v>1865.5874999999999</v>
      </c>
    </row>
    <row r="109" spans="1:13" s="53" customFormat="1" ht="13.2" x14ac:dyDescent="0.25">
      <c r="A109" s="54">
        <v>101</v>
      </c>
      <c r="B109" s="55" t="s">
        <v>156</v>
      </c>
      <c r="C109" s="56" t="s">
        <v>353</v>
      </c>
      <c r="D109" s="57" t="s">
        <v>503</v>
      </c>
      <c r="E109" s="58">
        <v>2369</v>
      </c>
      <c r="F109" s="59">
        <v>1052.8222222222221</v>
      </c>
      <c r="G109" s="60">
        <f t="shared" si="13"/>
        <v>-1316.1777777777779</v>
      </c>
      <c r="H109" s="61">
        <f t="shared" si="14"/>
        <v>-1.2501424741963403</v>
      </c>
      <c r="I109" s="59">
        <f>E109*1.15</f>
        <v>2724.35</v>
      </c>
      <c r="J109" s="60">
        <f t="shared" si="18"/>
        <v>355.34999999999991</v>
      </c>
      <c r="K109" s="61">
        <f t="shared" si="19"/>
        <v>0.13043478260869562</v>
      </c>
      <c r="L109" s="53">
        <f t="shared" si="15"/>
        <v>1105.4633333333331</v>
      </c>
      <c r="M109" s="53">
        <f t="shared" si="16"/>
        <v>2860.5675000000001</v>
      </c>
    </row>
    <row r="110" spans="1:13" s="53" customFormat="1" ht="13.2" x14ac:dyDescent="0.25">
      <c r="A110" s="54">
        <v>102</v>
      </c>
      <c r="B110" s="55" t="s">
        <v>157</v>
      </c>
      <c r="C110" s="56" t="s">
        <v>354</v>
      </c>
      <c r="D110" s="57" t="s">
        <v>503</v>
      </c>
      <c r="E110" s="58">
        <v>50.984999999999999</v>
      </c>
      <c r="F110" s="59">
        <v>57.329799999999992</v>
      </c>
      <c r="G110" s="60">
        <f t="shared" si="13"/>
        <v>6.3447999999999922</v>
      </c>
      <c r="H110" s="61">
        <f t="shared" si="14"/>
        <v>0.11067193675889316</v>
      </c>
      <c r="I110" s="59">
        <f>E110*1.15</f>
        <v>58.632749999999994</v>
      </c>
      <c r="J110" s="60">
        <f t="shared" si="18"/>
        <v>7.6477499999999949</v>
      </c>
      <c r="K110" s="61">
        <f t="shared" si="19"/>
        <v>0.13043478260869557</v>
      </c>
      <c r="L110" s="53">
        <f t="shared" si="15"/>
        <v>60.196289999999991</v>
      </c>
      <c r="M110" s="53">
        <f t="shared" si="16"/>
        <v>61.564387499999995</v>
      </c>
    </row>
    <row r="111" spans="1:13" s="53" customFormat="1" ht="13.2" x14ac:dyDescent="0.25">
      <c r="A111" s="54">
        <v>103</v>
      </c>
      <c r="B111" s="55" t="s">
        <v>158</v>
      </c>
      <c r="C111" s="56" t="s">
        <v>355</v>
      </c>
      <c r="D111" s="57" t="s">
        <v>503</v>
      </c>
      <c r="E111" s="58">
        <v>300.42009999999999</v>
      </c>
      <c r="F111" s="59">
        <v>271.44357350000001</v>
      </c>
      <c r="G111" s="60">
        <f t="shared" si="13"/>
        <v>-28.976526499999977</v>
      </c>
      <c r="H111" s="61">
        <f t="shared" si="14"/>
        <v>-0.10674972380585748</v>
      </c>
      <c r="I111" s="59">
        <f>E111*1.15</f>
        <v>345.48311499999994</v>
      </c>
      <c r="J111" s="60">
        <f t="shared" si="18"/>
        <v>45.06301499999995</v>
      </c>
      <c r="K111" s="61">
        <f t="shared" si="19"/>
        <v>0.13043478260869554</v>
      </c>
      <c r="L111" s="53">
        <f t="shared" si="15"/>
        <v>285.01575217500005</v>
      </c>
      <c r="M111" s="53">
        <f t="shared" si="16"/>
        <v>362.75727074999998</v>
      </c>
    </row>
    <row r="112" spans="1:13" s="53" customFormat="1" ht="13.2" x14ac:dyDescent="0.25">
      <c r="A112" s="54">
        <v>104</v>
      </c>
      <c r="B112" s="55" t="s">
        <v>159</v>
      </c>
      <c r="C112" s="56" t="s">
        <v>505</v>
      </c>
      <c r="D112" s="57" t="s">
        <v>503</v>
      </c>
      <c r="E112" s="58">
        <v>16006.2</v>
      </c>
      <c r="F112" s="59">
        <v>20855.278289999998</v>
      </c>
      <c r="G112" s="60">
        <f t="shared" si="13"/>
        <v>4849.0782899999977</v>
      </c>
      <c r="H112" s="61">
        <f t="shared" si="14"/>
        <v>0.23251084078437381</v>
      </c>
      <c r="I112" s="59">
        <f>F112</f>
        <v>20855.278289999998</v>
      </c>
      <c r="J112" s="60">
        <f t="shared" si="18"/>
        <v>4849.0782899999977</v>
      </c>
      <c r="K112" s="61">
        <f t="shared" si="19"/>
        <v>0.23251084078437381</v>
      </c>
      <c r="L112" s="53">
        <f t="shared" si="15"/>
        <v>21898.042204499998</v>
      </c>
      <c r="M112" s="53">
        <f t="shared" si="16"/>
        <v>21898.042204499998</v>
      </c>
    </row>
    <row r="113" spans="1:13" s="53" customFormat="1" ht="13.2" x14ac:dyDescent="0.25">
      <c r="A113" s="54">
        <v>105</v>
      </c>
      <c r="B113" s="55" t="s">
        <v>160</v>
      </c>
      <c r="C113" s="56" t="s">
        <v>357</v>
      </c>
      <c r="D113" s="57" t="s">
        <v>503</v>
      </c>
      <c r="E113" s="58">
        <v>329.6</v>
      </c>
      <c r="F113" s="59">
        <v>340.5460317460317</v>
      </c>
      <c r="G113" s="60">
        <f t="shared" si="13"/>
        <v>10.946031746031679</v>
      </c>
      <c r="H113" s="61">
        <f t="shared" si="14"/>
        <v>3.2142590797225548E-2</v>
      </c>
      <c r="I113" s="59">
        <f>E113*1.15</f>
        <v>379.04</v>
      </c>
      <c r="J113" s="60">
        <f t="shared" si="18"/>
        <v>49.44</v>
      </c>
      <c r="K113" s="61">
        <f t="shared" si="19"/>
        <v>0.13043478260869565</v>
      </c>
      <c r="L113" s="53">
        <f t="shared" si="15"/>
        <v>357.57333333333332</v>
      </c>
      <c r="M113" s="53">
        <f t="shared" si="16"/>
        <v>397.99200000000002</v>
      </c>
    </row>
    <row r="114" spans="1:13" s="53" customFormat="1" ht="13.2" x14ac:dyDescent="0.25">
      <c r="A114" s="54">
        <v>106</v>
      </c>
      <c r="B114" s="55" t="s">
        <v>161</v>
      </c>
      <c r="C114" s="56" t="s">
        <v>358</v>
      </c>
      <c r="D114" s="57" t="s">
        <v>503</v>
      </c>
      <c r="E114" s="58">
        <v>1568.69</v>
      </c>
      <c r="F114" s="59">
        <v>1554.3087301587302</v>
      </c>
      <c r="G114" s="60">
        <f t="shared" si="13"/>
        <v>-14.381269841269841</v>
      </c>
      <c r="H114" s="61">
        <f t="shared" si="14"/>
        <v>-9.2525182174079314E-3</v>
      </c>
      <c r="I114" s="59">
        <f>E114*1.15</f>
        <v>1803.9934999999998</v>
      </c>
      <c r="J114" s="60">
        <f t="shared" si="18"/>
        <v>235.30349999999976</v>
      </c>
      <c r="K114" s="61">
        <f t="shared" si="19"/>
        <v>0.13043478260869554</v>
      </c>
      <c r="L114" s="53">
        <f t="shared" si="15"/>
        <v>1632.0241666666668</v>
      </c>
      <c r="M114" s="53">
        <f t="shared" si="16"/>
        <v>1894.1931749999999</v>
      </c>
    </row>
    <row r="115" spans="1:13" s="53" customFormat="1" ht="13.2" x14ac:dyDescent="0.25">
      <c r="A115" s="54">
        <v>107</v>
      </c>
      <c r="B115" s="55" t="s">
        <v>162</v>
      </c>
      <c r="C115" s="56" t="s">
        <v>359</v>
      </c>
      <c r="D115" s="57" t="s">
        <v>503</v>
      </c>
      <c r="E115" s="58">
        <v>1534.7</v>
      </c>
      <c r="F115" s="59">
        <v>1033.8908250000002</v>
      </c>
      <c r="G115" s="60">
        <f t="shared" si="13"/>
        <v>-500.80917499999987</v>
      </c>
      <c r="H115" s="61">
        <f t="shared" si="14"/>
        <v>-0.48439270655100336</v>
      </c>
      <c r="I115" s="59">
        <f>E115*1.15</f>
        <v>1764.905</v>
      </c>
      <c r="J115" s="60">
        <f t="shared" si="18"/>
        <v>230.20499999999993</v>
      </c>
      <c r="K115" s="61">
        <f t="shared" si="19"/>
        <v>0.13043478260869562</v>
      </c>
      <c r="L115" s="53">
        <f t="shared" si="15"/>
        <v>1085.5853662500003</v>
      </c>
      <c r="M115" s="53">
        <f t="shared" si="16"/>
        <v>1853.1502500000001</v>
      </c>
    </row>
    <row r="116" spans="1:13" s="53" customFormat="1" ht="13.2" x14ac:dyDescent="0.25">
      <c r="A116" s="54">
        <v>108</v>
      </c>
      <c r="B116" s="55" t="s">
        <v>163</v>
      </c>
      <c r="C116" s="56" t="s">
        <v>360</v>
      </c>
      <c r="D116" s="57" t="s">
        <v>503</v>
      </c>
      <c r="E116" s="58">
        <v>542.80999999999995</v>
      </c>
      <c r="F116" s="59">
        <v>697.17301587301597</v>
      </c>
      <c r="G116" s="60">
        <f t="shared" si="13"/>
        <v>154.36301587301602</v>
      </c>
      <c r="H116" s="61">
        <f t="shared" si="14"/>
        <v>0.22141278041250512</v>
      </c>
      <c r="I116" s="59">
        <f t="shared" ref="I116:I120" si="24">F116</f>
        <v>697.17301587301597</v>
      </c>
      <c r="J116" s="60">
        <f t="shared" si="18"/>
        <v>154.36301587301602</v>
      </c>
      <c r="K116" s="61">
        <f t="shared" si="19"/>
        <v>0.22141278041250512</v>
      </c>
      <c r="L116" s="53">
        <f t="shared" si="15"/>
        <v>732.03166666666675</v>
      </c>
      <c r="M116" s="53">
        <f t="shared" si="16"/>
        <v>732.03166666666675</v>
      </c>
    </row>
    <row r="117" spans="1:13" s="53" customFormat="1" ht="26.4" x14ac:dyDescent="0.25">
      <c r="A117" s="54">
        <v>109</v>
      </c>
      <c r="B117" s="55" t="s">
        <v>164</v>
      </c>
      <c r="C117" s="56" t="s">
        <v>361</v>
      </c>
      <c r="D117" s="57" t="s">
        <v>503</v>
      </c>
      <c r="E117" s="58">
        <v>371.83</v>
      </c>
      <c r="F117" s="59">
        <v>489.32539682539681</v>
      </c>
      <c r="G117" s="60">
        <f t="shared" si="13"/>
        <v>117.49539682539682</v>
      </c>
      <c r="H117" s="61">
        <f t="shared" si="14"/>
        <v>0.24011710323574731</v>
      </c>
      <c r="I117" s="59">
        <f t="shared" si="24"/>
        <v>489.32539682539681</v>
      </c>
      <c r="J117" s="60">
        <f t="shared" si="18"/>
        <v>117.49539682539682</v>
      </c>
      <c r="K117" s="61">
        <f t="shared" si="19"/>
        <v>0.24011710323574731</v>
      </c>
      <c r="L117" s="53">
        <f t="shared" si="15"/>
        <v>513.79166666666663</v>
      </c>
      <c r="M117" s="53">
        <f t="shared" si="16"/>
        <v>513.79166666666663</v>
      </c>
    </row>
    <row r="118" spans="1:13" s="53" customFormat="1" ht="13.2" x14ac:dyDescent="0.25">
      <c r="A118" s="54">
        <v>110</v>
      </c>
      <c r="B118" s="55" t="s">
        <v>165</v>
      </c>
      <c r="C118" s="56" t="s">
        <v>362</v>
      </c>
      <c r="D118" s="57" t="s">
        <v>503</v>
      </c>
      <c r="E118" s="58">
        <v>412</v>
      </c>
      <c r="F118" s="59">
        <v>521.17999999999984</v>
      </c>
      <c r="G118" s="60">
        <f t="shared" si="13"/>
        <v>109.17999999999984</v>
      </c>
      <c r="H118" s="61">
        <f t="shared" si="14"/>
        <v>0.2094861660079049</v>
      </c>
      <c r="I118" s="59">
        <f t="shared" si="24"/>
        <v>521.17999999999984</v>
      </c>
      <c r="J118" s="60">
        <f t="shared" si="18"/>
        <v>109.17999999999984</v>
      </c>
      <c r="K118" s="61">
        <f t="shared" si="19"/>
        <v>0.2094861660079049</v>
      </c>
      <c r="L118" s="53">
        <f t="shared" si="15"/>
        <v>547.23899999999981</v>
      </c>
      <c r="M118" s="53">
        <f t="shared" si="16"/>
        <v>547.23899999999981</v>
      </c>
    </row>
    <row r="119" spans="1:13" s="53" customFormat="1" ht="13.2" x14ac:dyDescent="0.25">
      <c r="A119" s="54">
        <v>111</v>
      </c>
      <c r="B119" s="55" t="s">
        <v>166</v>
      </c>
      <c r="C119" s="56" t="s">
        <v>363</v>
      </c>
      <c r="D119" s="57" t="s">
        <v>503</v>
      </c>
      <c r="E119" s="58">
        <v>618</v>
      </c>
      <c r="F119" s="59">
        <v>714.28412698412683</v>
      </c>
      <c r="G119" s="60">
        <f t="shared" si="13"/>
        <v>96.284126984126829</v>
      </c>
      <c r="H119" s="61">
        <f t="shared" si="14"/>
        <v>0.13479807732906054</v>
      </c>
      <c r="I119" s="59">
        <f t="shared" si="24"/>
        <v>714.28412698412683</v>
      </c>
      <c r="J119" s="60">
        <f t="shared" si="18"/>
        <v>96.284126984126829</v>
      </c>
      <c r="K119" s="61">
        <f t="shared" si="19"/>
        <v>0.13479807732906054</v>
      </c>
      <c r="L119" s="53">
        <f t="shared" si="15"/>
        <v>749.99833333333322</v>
      </c>
      <c r="M119" s="53">
        <f t="shared" si="16"/>
        <v>749.99833333333322</v>
      </c>
    </row>
    <row r="120" spans="1:13" s="53" customFormat="1" ht="13.2" x14ac:dyDescent="0.25">
      <c r="A120" s="54">
        <v>112</v>
      </c>
      <c r="B120" s="55" t="s">
        <v>167</v>
      </c>
      <c r="C120" s="56" t="s">
        <v>364</v>
      </c>
      <c r="D120" s="57" t="s">
        <v>503</v>
      </c>
      <c r="E120" s="58">
        <v>2008.5</v>
      </c>
      <c r="F120" s="59">
        <v>2994.2523809523818</v>
      </c>
      <c r="G120" s="60">
        <f t="shared" si="13"/>
        <v>985.75238095238183</v>
      </c>
      <c r="H120" s="61">
        <f t="shared" si="14"/>
        <v>0.32921486085245877</v>
      </c>
      <c r="I120" s="59">
        <f t="shared" si="24"/>
        <v>2994.2523809523818</v>
      </c>
      <c r="J120" s="60">
        <f t="shared" si="18"/>
        <v>985.75238095238183</v>
      </c>
      <c r="K120" s="61">
        <f t="shared" si="19"/>
        <v>0.32921486085245877</v>
      </c>
      <c r="L120" s="53">
        <f t="shared" si="15"/>
        <v>3143.9650000000011</v>
      </c>
      <c r="M120" s="53">
        <f t="shared" si="16"/>
        <v>3143.9650000000011</v>
      </c>
    </row>
    <row r="121" spans="1:13" s="53" customFormat="1" ht="13.2" x14ac:dyDescent="0.25">
      <c r="A121" s="54">
        <v>113</v>
      </c>
      <c r="B121" s="55" t="s">
        <v>168</v>
      </c>
      <c r="C121" s="56" t="s">
        <v>365</v>
      </c>
      <c r="D121" s="57" t="s">
        <v>503</v>
      </c>
      <c r="E121" s="58">
        <v>3064.25</v>
      </c>
      <c r="F121" s="59">
        <v>2853.1380952380941</v>
      </c>
      <c r="G121" s="60">
        <f t="shared" si="13"/>
        <v>-211.11190476190586</v>
      </c>
      <c r="H121" s="61">
        <f t="shared" si="14"/>
        <v>-7.3992880020162008E-2</v>
      </c>
      <c r="I121" s="59">
        <f>E121*1.15</f>
        <v>3523.8874999999998</v>
      </c>
      <c r="J121" s="60">
        <f t="shared" si="18"/>
        <v>459.63749999999982</v>
      </c>
      <c r="K121" s="61">
        <f t="shared" si="19"/>
        <v>0.13043478260869562</v>
      </c>
      <c r="L121" s="53">
        <f t="shared" si="15"/>
        <v>2995.7949999999992</v>
      </c>
      <c r="M121" s="53">
        <f t="shared" si="16"/>
        <v>3700.0818749999999</v>
      </c>
    </row>
    <row r="122" spans="1:13" s="53" customFormat="1" ht="13.2" x14ac:dyDescent="0.25">
      <c r="A122" s="54">
        <v>114</v>
      </c>
      <c r="B122" s="55" t="s">
        <v>169</v>
      </c>
      <c r="C122" s="56" t="s">
        <v>366</v>
      </c>
      <c r="D122" s="57" t="s">
        <v>503</v>
      </c>
      <c r="E122" s="58">
        <v>2916.96</v>
      </c>
      <c r="F122" s="59">
        <v>3074.962</v>
      </c>
      <c r="G122" s="60">
        <f t="shared" si="13"/>
        <v>158.00199999999995</v>
      </c>
      <c r="H122" s="61">
        <f t="shared" si="14"/>
        <v>5.1383399209486154E-2</v>
      </c>
      <c r="I122" s="59">
        <f>E122*1.15</f>
        <v>3354.5039999999999</v>
      </c>
      <c r="J122" s="60">
        <f t="shared" si="18"/>
        <v>437.54399999999987</v>
      </c>
      <c r="K122" s="61">
        <f t="shared" si="19"/>
        <v>0.13043478260869562</v>
      </c>
      <c r="L122" s="53">
        <f t="shared" si="15"/>
        <v>3228.7101000000002</v>
      </c>
      <c r="M122" s="53">
        <f t="shared" si="16"/>
        <v>3522.2292000000002</v>
      </c>
    </row>
    <row r="123" spans="1:13" s="53" customFormat="1" ht="13.2" x14ac:dyDescent="0.25">
      <c r="A123" s="54">
        <v>115</v>
      </c>
      <c r="B123" s="55" t="s">
        <v>170</v>
      </c>
      <c r="C123" s="56" t="s">
        <v>367</v>
      </c>
      <c r="D123" s="57" t="s">
        <v>503</v>
      </c>
      <c r="E123" s="58">
        <v>342.99</v>
      </c>
      <c r="F123" s="59">
        <v>351.79649999999992</v>
      </c>
      <c r="G123" s="60">
        <f t="shared" si="13"/>
        <v>8.8064999999999145</v>
      </c>
      <c r="H123" s="61">
        <f t="shared" si="14"/>
        <v>2.50329380764161E-2</v>
      </c>
      <c r="I123" s="59">
        <f>E123*1.15</f>
        <v>394.43849999999998</v>
      </c>
      <c r="J123" s="60">
        <f t="shared" si="18"/>
        <v>51.448499999999967</v>
      </c>
      <c r="K123" s="61">
        <f t="shared" si="19"/>
        <v>0.13043478260869557</v>
      </c>
      <c r="L123" s="53">
        <f t="shared" si="15"/>
        <v>369.38632499999994</v>
      </c>
      <c r="M123" s="53">
        <f t="shared" si="16"/>
        <v>414.16042499999998</v>
      </c>
    </row>
    <row r="124" spans="1:13" s="53" customFormat="1" ht="13.2" x14ac:dyDescent="0.25">
      <c r="A124" s="54">
        <v>116</v>
      </c>
      <c r="B124" s="55" t="s">
        <v>171</v>
      </c>
      <c r="C124" s="56" t="s">
        <v>368</v>
      </c>
      <c r="D124" s="57" t="s">
        <v>503</v>
      </c>
      <c r="E124" s="58">
        <v>986.74</v>
      </c>
      <c r="F124" s="59">
        <v>1416.8000000000002</v>
      </c>
      <c r="G124" s="60">
        <f t="shared" si="13"/>
        <v>430.06000000000017</v>
      </c>
      <c r="H124" s="61">
        <f t="shared" si="14"/>
        <v>0.30354319593450035</v>
      </c>
      <c r="I124" s="59">
        <f>F124</f>
        <v>1416.8000000000002</v>
      </c>
      <c r="J124" s="60">
        <f t="shared" si="18"/>
        <v>430.06000000000017</v>
      </c>
      <c r="K124" s="61">
        <f t="shared" si="19"/>
        <v>0.30354319593450035</v>
      </c>
      <c r="L124" s="53">
        <f t="shared" si="15"/>
        <v>1487.6400000000003</v>
      </c>
      <c r="M124" s="53">
        <f t="shared" si="16"/>
        <v>1487.6400000000003</v>
      </c>
    </row>
    <row r="125" spans="1:13" s="53" customFormat="1" ht="13.2" x14ac:dyDescent="0.25">
      <c r="A125" s="54">
        <v>117</v>
      </c>
      <c r="B125" s="55" t="s">
        <v>172</v>
      </c>
      <c r="C125" s="56" t="s">
        <v>369</v>
      </c>
      <c r="D125" s="57" t="s">
        <v>503</v>
      </c>
      <c r="E125" s="58">
        <v>1266.9000000000001</v>
      </c>
      <c r="F125" s="59">
        <v>1313.3736000000001</v>
      </c>
      <c r="G125" s="60">
        <f t="shared" si="13"/>
        <v>46.473600000000033</v>
      </c>
      <c r="H125" s="61">
        <f t="shared" si="14"/>
        <v>3.5384904950122364E-2</v>
      </c>
      <c r="I125" s="59">
        <f>E125*1.15</f>
        <v>1456.9349999999999</v>
      </c>
      <c r="J125" s="60">
        <f t="shared" si="18"/>
        <v>190.03499999999985</v>
      </c>
      <c r="K125" s="61">
        <f t="shared" si="19"/>
        <v>0.13043478260869557</v>
      </c>
      <c r="L125" s="53">
        <f t="shared" si="15"/>
        <v>1379.0422800000001</v>
      </c>
      <c r="M125" s="53">
        <f t="shared" si="16"/>
        <v>1529.7817500000001</v>
      </c>
    </row>
    <row r="126" spans="1:13" s="53" customFormat="1" ht="13.2" x14ac:dyDescent="0.25">
      <c r="A126" s="54">
        <v>118</v>
      </c>
      <c r="B126" s="55" t="s">
        <v>173</v>
      </c>
      <c r="C126" s="56" t="s">
        <v>370</v>
      </c>
      <c r="D126" s="57" t="s">
        <v>503</v>
      </c>
      <c r="E126" s="58">
        <v>824</v>
      </c>
      <c r="F126" s="59">
        <v>803.91666666666674</v>
      </c>
      <c r="G126" s="60">
        <f t="shared" si="13"/>
        <v>-20.083333333333258</v>
      </c>
      <c r="H126" s="61">
        <f t="shared" si="14"/>
        <v>-2.4981859645485546E-2</v>
      </c>
      <c r="I126" s="59">
        <f>E126*1.15</f>
        <v>947.59999999999991</v>
      </c>
      <c r="J126" s="60">
        <f t="shared" si="18"/>
        <v>123.59999999999991</v>
      </c>
      <c r="K126" s="61">
        <f t="shared" si="19"/>
        <v>0.13043478260869557</v>
      </c>
      <c r="L126" s="53">
        <f t="shared" si="15"/>
        <v>844.11250000000007</v>
      </c>
      <c r="M126" s="53">
        <f t="shared" si="16"/>
        <v>994.9799999999999</v>
      </c>
    </row>
    <row r="127" spans="1:13" s="53" customFormat="1" ht="13.2" x14ac:dyDescent="0.25">
      <c r="A127" s="54">
        <v>119</v>
      </c>
      <c r="B127" s="55" t="s">
        <v>174</v>
      </c>
      <c r="C127" s="56" t="s">
        <v>371</v>
      </c>
      <c r="D127" s="57" t="s">
        <v>503</v>
      </c>
      <c r="E127" s="58">
        <v>1359.6</v>
      </c>
      <c r="F127" s="59">
        <v>1161.8014264999997</v>
      </c>
      <c r="G127" s="60">
        <f t="shared" si="13"/>
        <v>-197.7985735000002</v>
      </c>
      <c r="H127" s="61">
        <f t="shared" si="14"/>
        <v>-0.17025161872617159</v>
      </c>
      <c r="I127" s="59">
        <f>E127*1.15</f>
        <v>1563.5399999999997</v>
      </c>
      <c r="J127" s="60">
        <f t="shared" si="18"/>
        <v>203.93999999999983</v>
      </c>
      <c r="K127" s="61">
        <f t="shared" si="19"/>
        <v>0.13043478260869557</v>
      </c>
      <c r="L127" s="53">
        <f t="shared" si="15"/>
        <v>1219.8914978249998</v>
      </c>
      <c r="M127" s="53">
        <f t="shared" si="16"/>
        <v>1641.7169999999999</v>
      </c>
    </row>
    <row r="128" spans="1:13" s="53" customFormat="1" ht="13.2" x14ac:dyDescent="0.25">
      <c r="A128" s="54">
        <v>120</v>
      </c>
      <c r="B128" s="55" t="s">
        <v>175</v>
      </c>
      <c r="C128" s="56" t="s">
        <v>372</v>
      </c>
      <c r="D128" s="57" t="s">
        <v>503</v>
      </c>
      <c r="E128" s="58">
        <v>2373.12</v>
      </c>
      <c r="F128" s="59">
        <v>3300.6460317460314</v>
      </c>
      <c r="G128" s="60">
        <f t="shared" si="13"/>
        <v>927.52603174603155</v>
      </c>
      <c r="H128" s="61">
        <f t="shared" si="14"/>
        <v>0.28101348124729786</v>
      </c>
      <c r="I128" s="59">
        <f t="shared" ref="I128:I131" si="25">F128</f>
        <v>3300.6460317460314</v>
      </c>
      <c r="J128" s="60">
        <f t="shared" si="18"/>
        <v>927.52603174603155</v>
      </c>
      <c r="K128" s="61">
        <f t="shared" si="19"/>
        <v>0.28101348124729786</v>
      </c>
      <c r="L128" s="53">
        <f t="shared" si="15"/>
        <v>3465.6783333333333</v>
      </c>
      <c r="M128" s="53">
        <f t="shared" si="16"/>
        <v>3465.6783333333333</v>
      </c>
    </row>
    <row r="129" spans="1:13" s="53" customFormat="1" ht="13.2" x14ac:dyDescent="0.25">
      <c r="A129" s="54">
        <v>121</v>
      </c>
      <c r="B129" s="55" t="s">
        <v>176</v>
      </c>
      <c r="C129" s="56" t="s">
        <v>373</v>
      </c>
      <c r="D129" s="57" t="s">
        <v>503</v>
      </c>
      <c r="E129" s="58">
        <v>815.42009999999993</v>
      </c>
      <c r="F129" s="59">
        <v>1709.6619047619047</v>
      </c>
      <c r="G129" s="60">
        <f t="shared" si="13"/>
        <v>894.24180476190475</v>
      </c>
      <c r="H129" s="61">
        <f t="shared" si="14"/>
        <v>0.52305183982352399</v>
      </c>
      <c r="I129" s="59">
        <f t="shared" si="25"/>
        <v>1709.6619047619047</v>
      </c>
      <c r="J129" s="60">
        <f t="shared" si="18"/>
        <v>894.24180476190475</v>
      </c>
      <c r="K129" s="61">
        <f t="shared" si="19"/>
        <v>0.52305183982352399</v>
      </c>
      <c r="L129" s="53">
        <f t="shared" si="15"/>
        <v>1795.145</v>
      </c>
      <c r="M129" s="53">
        <f t="shared" si="16"/>
        <v>1795.145</v>
      </c>
    </row>
    <row r="130" spans="1:13" s="53" customFormat="1" ht="13.2" x14ac:dyDescent="0.25">
      <c r="A130" s="54">
        <v>122</v>
      </c>
      <c r="B130" s="55" t="s">
        <v>177</v>
      </c>
      <c r="C130" s="56" t="s">
        <v>374</v>
      </c>
      <c r="D130" s="57" t="s">
        <v>503</v>
      </c>
      <c r="E130" s="58">
        <v>815.42009999999993</v>
      </c>
      <c r="F130" s="59">
        <v>1710.6658730158731</v>
      </c>
      <c r="G130" s="60">
        <f t="shared" si="13"/>
        <v>895.24577301587317</v>
      </c>
      <c r="H130" s="61">
        <f t="shared" si="14"/>
        <v>0.5233317546912718</v>
      </c>
      <c r="I130" s="59">
        <f t="shared" si="25"/>
        <v>1710.6658730158731</v>
      </c>
      <c r="J130" s="60">
        <f t="shared" si="18"/>
        <v>895.24577301587317</v>
      </c>
      <c r="K130" s="61">
        <f t="shared" si="19"/>
        <v>0.5233317546912718</v>
      </c>
      <c r="L130" s="53">
        <f t="shared" si="15"/>
        <v>1796.1991666666668</v>
      </c>
      <c r="M130" s="53">
        <f t="shared" si="16"/>
        <v>1796.1991666666668</v>
      </c>
    </row>
    <row r="131" spans="1:13" s="53" customFormat="1" ht="13.2" x14ac:dyDescent="0.25">
      <c r="A131" s="54">
        <v>123</v>
      </c>
      <c r="B131" s="55" t="s">
        <v>178</v>
      </c>
      <c r="C131" s="56" t="s">
        <v>375</v>
      </c>
      <c r="D131" s="57" t="s">
        <v>503</v>
      </c>
      <c r="E131" s="58">
        <v>395.79809999999998</v>
      </c>
      <c r="F131" s="59">
        <v>500.68459649999988</v>
      </c>
      <c r="G131" s="60">
        <f t="shared" si="13"/>
        <v>104.88649649999991</v>
      </c>
      <c r="H131" s="61">
        <f t="shared" si="14"/>
        <v>0.20948616600790501</v>
      </c>
      <c r="I131" s="59">
        <f t="shared" si="25"/>
        <v>500.68459649999988</v>
      </c>
      <c r="J131" s="60">
        <f t="shared" si="18"/>
        <v>104.88649649999991</v>
      </c>
      <c r="K131" s="61">
        <f t="shared" si="19"/>
        <v>0.20948616600790501</v>
      </c>
      <c r="L131" s="53">
        <f t="shared" si="15"/>
        <v>525.7188263249999</v>
      </c>
      <c r="M131" s="53">
        <f t="shared" si="16"/>
        <v>525.7188263249999</v>
      </c>
    </row>
    <row r="132" spans="1:13" s="53" customFormat="1" ht="13.2" x14ac:dyDescent="0.25">
      <c r="A132" s="54">
        <v>124</v>
      </c>
      <c r="B132" s="55" t="s">
        <v>179</v>
      </c>
      <c r="C132" s="56" t="s">
        <v>376</v>
      </c>
      <c r="D132" s="57" t="s">
        <v>503</v>
      </c>
      <c r="E132" s="58">
        <v>333.72</v>
      </c>
      <c r="F132" s="59">
        <v>352.73333333333335</v>
      </c>
      <c r="G132" s="60">
        <f t="shared" si="13"/>
        <v>19.013333333333321</v>
      </c>
      <c r="H132" s="61">
        <f t="shared" si="14"/>
        <v>5.3902853902853869E-2</v>
      </c>
      <c r="I132" s="59">
        <f>E132*1.15</f>
        <v>383.77800000000002</v>
      </c>
      <c r="J132" s="60">
        <f t="shared" si="18"/>
        <v>50.057999999999993</v>
      </c>
      <c r="K132" s="61">
        <f t="shared" si="19"/>
        <v>0.13043478260869562</v>
      </c>
      <c r="L132" s="53">
        <f t="shared" si="15"/>
        <v>370.37</v>
      </c>
      <c r="M132" s="53">
        <f t="shared" si="16"/>
        <v>402.96690000000001</v>
      </c>
    </row>
    <row r="133" spans="1:13" s="53" customFormat="1" ht="13.2" x14ac:dyDescent="0.25">
      <c r="A133" s="54">
        <v>125</v>
      </c>
      <c r="B133" s="55" t="s">
        <v>180</v>
      </c>
      <c r="C133" s="56" t="s">
        <v>377</v>
      </c>
      <c r="D133" s="57" t="s">
        <v>503</v>
      </c>
      <c r="E133" s="58">
        <v>309</v>
      </c>
      <c r="F133" s="59">
        <v>509.66666666666663</v>
      </c>
      <c r="G133" s="60">
        <f t="shared" si="13"/>
        <v>200.66666666666663</v>
      </c>
      <c r="H133" s="61">
        <f t="shared" si="14"/>
        <v>0.39372138652714189</v>
      </c>
      <c r="I133" s="59">
        <f t="shared" ref="I133:I136" si="26">F133</f>
        <v>509.66666666666663</v>
      </c>
      <c r="J133" s="60">
        <f t="shared" si="18"/>
        <v>200.66666666666663</v>
      </c>
      <c r="K133" s="61">
        <f t="shared" si="19"/>
        <v>0.39372138652714189</v>
      </c>
      <c r="L133" s="53">
        <f t="shared" si="15"/>
        <v>535.15</v>
      </c>
      <c r="M133" s="53">
        <f t="shared" si="16"/>
        <v>535.15</v>
      </c>
    </row>
    <row r="134" spans="1:13" s="53" customFormat="1" ht="13.2" x14ac:dyDescent="0.25">
      <c r="A134" s="54">
        <v>126</v>
      </c>
      <c r="B134" s="55" t="s">
        <v>181</v>
      </c>
      <c r="C134" s="56" t="s">
        <v>378</v>
      </c>
      <c r="D134" s="57" t="s">
        <v>503</v>
      </c>
      <c r="E134" s="58">
        <v>654.65769999999998</v>
      </c>
      <c r="F134" s="59">
        <v>828.14199050000002</v>
      </c>
      <c r="G134" s="60">
        <f t="shared" si="13"/>
        <v>173.48429050000004</v>
      </c>
      <c r="H134" s="61">
        <f t="shared" si="14"/>
        <v>0.20948616600790518</v>
      </c>
      <c r="I134" s="59">
        <f t="shared" si="26"/>
        <v>828.14199050000002</v>
      </c>
      <c r="J134" s="60">
        <f t="shared" si="18"/>
        <v>173.48429050000004</v>
      </c>
      <c r="K134" s="61">
        <f t="shared" si="19"/>
        <v>0.20948616600790518</v>
      </c>
      <c r="L134" s="53">
        <f t="shared" si="15"/>
        <v>869.54909002500005</v>
      </c>
      <c r="M134" s="53">
        <f t="shared" si="16"/>
        <v>869.54909002500005</v>
      </c>
    </row>
    <row r="135" spans="1:13" s="53" customFormat="1" ht="13.2" x14ac:dyDescent="0.25">
      <c r="A135" s="54">
        <v>127</v>
      </c>
      <c r="B135" s="55"/>
      <c r="C135" s="56" t="s">
        <v>379</v>
      </c>
      <c r="D135" s="57" t="s">
        <v>503</v>
      </c>
      <c r="E135" s="58">
        <v>858.34019999999998</v>
      </c>
      <c r="F135" s="59">
        <v>1085.8003530000001</v>
      </c>
      <c r="G135" s="60">
        <f t="shared" si="13"/>
        <v>227.4601530000001</v>
      </c>
      <c r="H135" s="61">
        <f t="shared" si="14"/>
        <v>0.20948616600790521</v>
      </c>
      <c r="I135" s="59">
        <f t="shared" si="26"/>
        <v>1085.8003530000001</v>
      </c>
      <c r="J135" s="60">
        <f t="shared" si="18"/>
        <v>227.4601530000001</v>
      </c>
      <c r="K135" s="61">
        <f t="shared" si="19"/>
        <v>0.20948616600790521</v>
      </c>
      <c r="L135" s="53">
        <f t="shared" si="15"/>
        <v>1140.0903706500001</v>
      </c>
      <c r="M135" s="53">
        <f t="shared" si="16"/>
        <v>1140.0903706500001</v>
      </c>
    </row>
    <row r="136" spans="1:13" s="53" customFormat="1" ht="13.2" x14ac:dyDescent="0.25">
      <c r="A136" s="54">
        <v>128</v>
      </c>
      <c r="B136" s="55" t="s">
        <v>182</v>
      </c>
      <c r="C136" s="56" t="s">
        <v>380</v>
      </c>
      <c r="D136" s="57" t="s">
        <v>503</v>
      </c>
      <c r="E136" s="58">
        <v>23.2883</v>
      </c>
      <c r="F136" s="59">
        <v>28.311904761904763</v>
      </c>
      <c r="G136" s="60">
        <f t="shared" si="13"/>
        <v>5.0236047619047639</v>
      </c>
      <c r="H136" s="61">
        <f t="shared" si="14"/>
        <v>0.17743789420570186</v>
      </c>
      <c r="I136" s="59">
        <f t="shared" si="26"/>
        <v>28.311904761904763</v>
      </c>
      <c r="J136" s="60">
        <f t="shared" si="18"/>
        <v>5.0236047619047639</v>
      </c>
      <c r="K136" s="61">
        <f t="shared" si="19"/>
        <v>0.17743789420570186</v>
      </c>
      <c r="L136" s="53">
        <f t="shared" si="15"/>
        <v>29.727500000000003</v>
      </c>
      <c r="M136" s="53">
        <f t="shared" si="16"/>
        <v>29.727500000000003</v>
      </c>
    </row>
    <row r="137" spans="1:13" s="53" customFormat="1" ht="26.4" x14ac:dyDescent="0.25">
      <c r="A137" s="54">
        <v>129</v>
      </c>
      <c r="B137" s="55" t="s">
        <v>183</v>
      </c>
      <c r="C137" s="56" t="s">
        <v>381</v>
      </c>
      <c r="D137" s="57" t="s">
        <v>503</v>
      </c>
      <c r="E137" s="58">
        <v>4653.8798999999999</v>
      </c>
      <c r="F137" s="59">
        <v>2883.871353</v>
      </c>
      <c r="G137" s="60">
        <f t="shared" ref="G137:G200" si="27">F137-E137</f>
        <v>-1770.0085469999999</v>
      </c>
      <c r="H137" s="61">
        <f t="shared" ref="H137:H200" si="28">G137/F137</f>
        <v>-0.61376127099383826</v>
      </c>
      <c r="I137" s="59">
        <f>E137*1.15</f>
        <v>5351.9618849999997</v>
      </c>
      <c r="J137" s="60">
        <f t="shared" si="18"/>
        <v>698.0819849999998</v>
      </c>
      <c r="K137" s="61">
        <f t="shared" si="19"/>
        <v>0.13043478260869562</v>
      </c>
      <c r="L137" s="53">
        <f t="shared" si="15"/>
        <v>3028.0649206500002</v>
      </c>
      <c r="M137" s="53">
        <f t="shared" si="16"/>
        <v>5619.5599792499997</v>
      </c>
    </row>
    <row r="138" spans="1:13" s="53" customFormat="1" ht="26.4" x14ac:dyDescent="0.25">
      <c r="A138" s="54">
        <v>130</v>
      </c>
      <c r="B138" s="55"/>
      <c r="C138" s="56" t="s">
        <v>382</v>
      </c>
      <c r="D138" s="57" t="s">
        <v>503</v>
      </c>
      <c r="E138" s="58">
        <v>472.94166666666666</v>
      </c>
      <c r="F138" s="59">
        <v>1304.8965169106507</v>
      </c>
      <c r="G138" s="60">
        <f t="shared" si="27"/>
        <v>831.95485024398408</v>
      </c>
      <c r="H138" s="61">
        <f t="shared" si="28"/>
        <v>0.63756385235332036</v>
      </c>
      <c r="I138" s="59">
        <f t="shared" ref="I138:I139" si="29">F138</f>
        <v>1304.8965169106507</v>
      </c>
      <c r="J138" s="60">
        <f t="shared" si="18"/>
        <v>831.95485024398408</v>
      </c>
      <c r="K138" s="61">
        <f t="shared" si="19"/>
        <v>0.63756385235332036</v>
      </c>
      <c r="L138" s="53">
        <f t="shared" ref="L138:L201" si="30">F138*1.05</f>
        <v>1370.1413427561833</v>
      </c>
      <c r="M138" s="53">
        <f t="shared" ref="M138:M201" si="31">I138*1.05</f>
        <v>1370.1413427561833</v>
      </c>
    </row>
    <row r="139" spans="1:13" s="53" customFormat="1" ht="26.4" x14ac:dyDescent="0.25">
      <c r="A139" s="54">
        <v>131</v>
      </c>
      <c r="B139" s="55"/>
      <c r="C139" s="56" t="s">
        <v>383</v>
      </c>
      <c r="D139" s="57" t="s">
        <v>503</v>
      </c>
      <c r="E139" s="58">
        <v>587.1</v>
      </c>
      <c r="F139" s="59">
        <v>1197.7098128873326</v>
      </c>
      <c r="G139" s="60">
        <f t="shared" si="27"/>
        <v>610.60981288733262</v>
      </c>
      <c r="H139" s="61">
        <f t="shared" si="28"/>
        <v>0.50981448621125403</v>
      </c>
      <c r="I139" s="59">
        <f t="shared" si="29"/>
        <v>1197.7098128873326</v>
      </c>
      <c r="J139" s="60">
        <f t="shared" si="18"/>
        <v>610.60981288733262</v>
      </c>
      <c r="K139" s="61">
        <f t="shared" si="19"/>
        <v>0.50981448621125403</v>
      </c>
      <c r="L139" s="53">
        <f t="shared" si="30"/>
        <v>1257.5953035316993</v>
      </c>
      <c r="M139" s="53">
        <f t="shared" si="31"/>
        <v>1257.5953035316993</v>
      </c>
    </row>
    <row r="140" spans="1:13" s="53" customFormat="1" ht="26.4" x14ac:dyDescent="0.25">
      <c r="A140" s="54">
        <v>132</v>
      </c>
      <c r="B140" s="55" t="s">
        <v>184</v>
      </c>
      <c r="C140" s="56" t="s">
        <v>384</v>
      </c>
      <c r="D140" s="57" t="s">
        <v>503</v>
      </c>
      <c r="E140" s="58">
        <v>1174.2</v>
      </c>
      <c r="F140" s="59">
        <v>1195.8475099999996</v>
      </c>
      <c r="G140" s="60">
        <f t="shared" si="27"/>
        <v>21.647509999999556</v>
      </c>
      <c r="H140" s="61">
        <f t="shared" si="28"/>
        <v>1.8102232783843455E-2</v>
      </c>
      <c r="I140" s="59">
        <f t="shared" ref="I140:I155" si="32">E140*1.15</f>
        <v>1350.33</v>
      </c>
      <c r="J140" s="60">
        <f t="shared" si="18"/>
        <v>176.12999999999988</v>
      </c>
      <c r="K140" s="61">
        <f t="shared" si="19"/>
        <v>0.13043478260869557</v>
      </c>
      <c r="L140" s="53">
        <f t="shared" si="30"/>
        <v>1255.6398854999995</v>
      </c>
      <c r="M140" s="53">
        <f t="shared" si="31"/>
        <v>1417.8464999999999</v>
      </c>
    </row>
    <row r="141" spans="1:13" s="53" customFormat="1" ht="26.4" x14ac:dyDescent="0.25">
      <c r="A141" s="54">
        <v>133</v>
      </c>
      <c r="B141" s="55" t="s">
        <v>185</v>
      </c>
      <c r="C141" s="56" t="s">
        <v>385</v>
      </c>
      <c r="D141" s="57" t="s">
        <v>503</v>
      </c>
      <c r="E141" s="58">
        <v>2444.0664000000002</v>
      </c>
      <c r="F141" s="59">
        <v>1873.4857460000001</v>
      </c>
      <c r="G141" s="60">
        <f t="shared" si="27"/>
        <v>-570.5806540000001</v>
      </c>
      <c r="H141" s="61">
        <f t="shared" si="28"/>
        <v>-0.30455564191946621</v>
      </c>
      <c r="I141" s="59">
        <f t="shared" si="32"/>
        <v>2810.6763599999999</v>
      </c>
      <c r="J141" s="60">
        <f t="shared" ref="J141:J204" si="33">I141-E141</f>
        <v>366.60995999999977</v>
      </c>
      <c r="K141" s="61">
        <f t="shared" ref="K141:K204" si="34">J141/I141</f>
        <v>0.13043478260869557</v>
      </c>
      <c r="L141" s="53">
        <f t="shared" si="30"/>
        <v>1967.1600333000001</v>
      </c>
      <c r="M141" s="53">
        <f t="shared" si="31"/>
        <v>2951.2101780000003</v>
      </c>
    </row>
    <row r="142" spans="1:13" s="53" customFormat="1" ht="13.2" x14ac:dyDescent="0.25">
      <c r="A142" s="54">
        <v>134</v>
      </c>
      <c r="B142" s="55"/>
      <c r="C142" s="56" t="s">
        <v>386</v>
      </c>
      <c r="D142" s="57" t="s">
        <v>503</v>
      </c>
      <c r="E142" s="58">
        <v>3914</v>
      </c>
      <c r="F142" s="59">
        <v>2571.7449999999999</v>
      </c>
      <c r="G142" s="60">
        <f t="shared" si="27"/>
        <v>-1342.2550000000001</v>
      </c>
      <c r="H142" s="61">
        <f t="shared" si="28"/>
        <v>-0.52192382992870601</v>
      </c>
      <c r="I142" s="59">
        <f t="shared" si="32"/>
        <v>4501.0999999999995</v>
      </c>
      <c r="J142" s="60">
        <f t="shared" si="33"/>
        <v>587.09999999999945</v>
      </c>
      <c r="K142" s="61">
        <f t="shared" si="34"/>
        <v>0.13043478260869554</v>
      </c>
      <c r="L142" s="53">
        <f t="shared" si="30"/>
        <v>2700.3322499999999</v>
      </c>
      <c r="M142" s="53">
        <f t="shared" si="31"/>
        <v>4726.1549999999997</v>
      </c>
    </row>
    <row r="143" spans="1:13" s="53" customFormat="1" ht="13.2" x14ac:dyDescent="0.25">
      <c r="A143" s="54">
        <v>135</v>
      </c>
      <c r="B143" s="55"/>
      <c r="C143" s="56" t="s">
        <v>387</v>
      </c>
      <c r="D143" s="57" t="s">
        <v>503</v>
      </c>
      <c r="E143" s="58">
        <v>5150</v>
      </c>
      <c r="F143" s="59">
        <v>5253.9895210000004</v>
      </c>
      <c r="G143" s="60">
        <f t="shared" si="27"/>
        <v>103.98952100000042</v>
      </c>
      <c r="H143" s="61">
        <f t="shared" si="28"/>
        <v>1.9792487324985744E-2</v>
      </c>
      <c r="I143" s="59">
        <f t="shared" si="32"/>
        <v>5922.4999999999991</v>
      </c>
      <c r="J143" s="60">
        <f t="shared" si="33"/>
        <v>772.49999999999909</v>
      </c>
      <c r="K143" s="61">
        <f t="shared" si="34"/>
        <v>0.13043478260869551</v>
      </c>
      <c r="L143" s="53">
        <f t="shared" si="30"/>
        <v>5516.6889970500006</v>
      </c>
      <c r="M143" s="53">
        <f t="shared" si="31"/>
        <v>6218.6249999999991</v>
      </c>
    </row>
    <row r="144" spans="1:13" s="53" customFormat="1" ht="26.4" x14ac:dyDescent="0.25">
      <c r="A144" s="54">
        <v>136</v>
      </c>
      <c r="B144" s="55" t="s">
        <v>186</v>
      </c>
      <c r="C144" s="56" t="s">
        <v>388</v>
      </c>
      <c r="D144" s="57" t="s">
        <v>503</v>
      </c>
      <c r="E144" s="58">
        <v>1043.596</v>
      </c>
      <c r="F144" s="59">
        <v>835.45</v>
      </c>
      <c r="G144" s="60">
        <f t="shared" si="27"/>
        <v>-208.14599999999996</v>
      </c>
      <c r="H144" s="61">
        <f t="shared" si="28"/>
        <v>-0.24914237835896816</v>
      </c>
      <c r="I144" s="59">
        <f t="shared" si="32"/>
        <v>1200.1353999999999</v>
      </c>
      <c r="J144" s="60">
        <f t="shared" si="33"/>
        <v>156.53939999999989</v>
      </c>
      <c r="K144" s="61">
        <f t="shared" si="34"/>
        <v>0.13043478260869557</v>
      </c>
      <c r="L144" s="53">
        <f t="shared" si="30"/>
        <v>877.22250000000008</v>
      </c>
      <c r="M144" s="53">
        <f t="shared" si="31"/>
        <v>1260.1421699999999</v>
      </c>
    </row>
    <row r="145" spans="1:13" s="53" customFormat="1" ht="26.4" x14ac:dyDescent="0.25">
      <c r="A145" s="54">
        <v>137</v>
      </c>
      <c r="B145" s="55" t="s">
        <v>187</v>
      </c>
      <c r="C145" s="56" t="s">
        <v>389</v>
      </c>
      <c r="D145" s="57" t="s">
        <v>503</v>
      </c>
      <c r="E145" s="58">
        <v>1108.3829999999998</v>
      </c>
      <c r="F145" s="59">
        <v>705.20476190476177</v>
      </c>
      <c r="G145" s="60">
        <f t="shared" si="27"/>
        <v>-403.17823809523804</v>
      </c>
      <c r="H145" s="61">
        <f t="shared" si="28"/>
        <v>-0.57171797451601358</v>
      </c>
      <c r="I145" s="59">
        <f t="shared" si="32"/>
        <v>1274.6404499999996</v>
      </c>
      <c r="J145" s="60">
        <f t="shared" si="33"/>
        <v>166.25744999999984</v>
      </c>
      <c r="K145" s="61">
        <f t="shared" si="34"/>
        <v>0.13043478260869557</v>
      </c>
      <c r="L145" s="53">
        <f t="shared" si="30"/>
        <v>740.46499999999992</v>
      </c>
      <c r="M145" s="53">
        <f t="shared" si="31"/>
        <v>1338.3724724999997</v>
      </c>
    </row>
    <row r="146" spans="1:13" s="53" customFormat="1" ht="26.4" x14ac:dyDescent="0.25">
      <c r="A146" s="54">
        <v>138</v>
      </c>
      <c r="B146" s="55" t="s">
        <v>188</v>
      </c>
      <c r="C146" s="56" t="s">
        <v>390</v>
      </c>
      <c r="D146" s="57" t="s">
        <v>503</v>
      </c>
      <c r="E146" s="58">
        <v>689.58500000000004</v>
      </c>
      <c r="F146" s="59">
        <v>536.48966249999989</v>
      </c>
      <c r="G146" s="60">
        <f t="shared" si="27"/>
        <v>-153.09533750000014</v>
      </c>
      <c r="H146" s="61">
        <f t="shared" si="28"/>
        <v>-0.28536493468781454</v>
      </c>
      <c r="I146" s="59">
        <f t="shared" si="32"/>
        <v>793.02274999999997</v>
      </c>
      <c r="J146" s="60">
        <f t="shared" si="33"/>
        <v>103.43774999999994</v>
      </c>
      <c r="K146" s="61">
        <f t="shared" si="34"/>
        <v>0.13043478260869557</v>
      </c>
      <c r="L146" s="53">
        <f t="shared" si="30"/>
        <v>563.31414562499992</v>
      </c>
      <c r="M146" s="53">
        <f t="shared" si="31"/>
        <v>832.67388749999998</v>
      </c>
    </row>
    <row r="147" spans="1:13" s="53" customFormat="1" ht="26.4" x14ac:dyDescent="0.25">
      <c r="A147" s="54">
        <v>139</v>
      </c>
      <c r="B147" s="55" t="s">
        <v>189</v>
      </c>
      <c r="C147" s="56" t="s">
        <v>391</v>
      </c>
      <c r="D147" s="57" t="s">
        <v>503</v>
      </c>
      <c r="E147" s="58">
        <v>518.29599999999994</v>
      </c>
      <c r="F147" s="59">
        <v>525.96587301587294</v>
      </c>
      <c r="G147" s="60">
        <f t="shared" si="27"/>
        <v>7.6698730158730086</v>
      </c>
      <c r="H147" s="61">
        <f t="shared" si="28"/>
        <v>1.4582453747225426E-2</v>
      </c>
      <c r="I147" s="59">
        <f t="shared" si="32"/>
        <v>596.04039999999986</v>
      </c>
      <c r="J147" s="60">
        <f t="shared" si="33"/>
        <v>77.744399999999928</v>
      </c>
      <c r="K147" s="61">
        <f t="shared" si="34"/>
        <v>0.13043478260869557</v>
      </c>
      <c r="L147" s="53">
        <f t="shared" si="30"/>
        <v>552.2641666666666</v>
      </c>
      <c r="M147" s="53">
        <f t="shared" si="31"/>
        <v>625.84241999999983</v>
      </c>
    </row>
    <row r="148" spans="1:13" s="53" customFormat="1" ht="26.4" x14ac:dyDescent="0.25">
      <c r="A148" s="54">
        <v>140</v>
      </c>
      <c r="B148" s="55" t="s">
        <v>190</v>
      </c>
      <c r="C148" s="56" t="s">
        <v>392</v>
      </c>
      <c r="D148" s="57" t="s">
        <v>503</v>
      </c>
      <c r="E148" s="58">
        <v>626.85800000000006</v>
      </c>
      <c r="F148" s="59">
        <v>561.86428571428564</v>
      </c>
      <c r="G148" s="60">
        <f t="shared" si="27"/>
        <v>-64.993714285714418</v>
      </c>
      <c r="H148" s="61">
        <f t="shared" si="28"/>
        <v>-0.11567511219028515</v>
      </c>
      <c r="I148" s="59">
        <f t="shared" si="32"/>
        <v>720.88670000000002</v>
      </c>
      <c r="J148" s="60">
        <f t="shared" si="33"/>
        <v>94.028699999999958</v>
      </c>
      <c r="K148" s="61">
        <f t="shared" si="34"/>
        <v>0.13043478260869559</v>
      </c>
      <c r="L148" s="53">
        <f t="shared" si="30"/>
        <v>589.95749999999998</v>
      </c>
      <c r="M148" s="53">
        <f t="shared" si="31"/>
        <v>756.93103500000007</v>
      </c>
    </row>
    <row r="149" spans="1:13" s="53" customFormat="1" ht="26.4" x14ac:dyDescent="0.25">
      <c r="A149" s="54">
        <v>141</v>
      </c>
      <c r="B149" s="55" t="s">
        <v>191</v>
      </c>
      <c r="C149" s="56" t="s">
        <v>393</v>
      </c>
      <c r="D149" s="57" t="s">
        <v>503</v>
      </c>
      <c r="E149" s="58">
        <v>698.649</v>
      </c>
      <c r="F149" s="59">
        <v>690.99607939999987</v>
      </c>
      <c r="G149" s="60">
        <f t="shared" si="27"/>
        <v>-7.6529206000001295</v>
      </c>
      <c r="H149" s="61">
        <f t="shared" si="28"/>
        <v>-1.1075201188761088E-2</v>
      </c>
      <c r="I149" s="59">
        <f t="shared" si="32"/>
        <v>803.44634999999994</v>
      </c>
      <c r="J149" s="60">
        <f t="shared" si="33"/>
        <v>104.79734999999994</v>
      </c>
      <c r="K149" s="61">
        <f t="shared" si="34"/>
        <v>0.13043478260869559</v>
      </c>
      <c r="L149" s="53">
        <f t="shared" si="30"/>
        <v>725.54588336999984</v>
      </c>
      <c r="M149" s="53">
        <f t="shared" si="31"/>
        <v>843.61866750000002</v>
      </c>
    </row>
    <row r="150" spans="1:13" s="53" customFormat="1" ht="26.4" x14ac:dyDescent="0.25">
      <c r="A150" s="54">
        <v>142</v>
      </c>
      <c r="B150" s="55" t="s">
        <v>192</v>
      </c>
      <c r="C150" s="56" t="s">
        <v>394</v>
      </c>
      <c r="D150" s="57" t="s">
        <v>503</v>
      </c>
      <c r="E150" s="58">
        <v>845.73300000000006</v>
      </c>
      <c r="F150" s="59">
        <v>717.94206349206354</v>
      </c>
      <c r="G150" s="60">
        <f t="shared" si="27"/>
        <v>-127.79093650793652</v>
      </c>
      <c r="H150" s="61">
        <f t="shared" si="28"/>
        <v>-0.17799616850190195</v>
      </c>
      <c r="I150" s="59">
        <f t="shared" si="32"/>
        <v>972.59294999999997</v>
      </c>
      <c r="J150" s="60">
        <f t="shared" si="33"/>
        <v>126.85994999999991</v>
      </c>
      <c r="K150" s="61">
        <f t="shared" si="34"/>
        <v>0.13043478260869557</v>
      </c>
      <c r="L150" s="53">
        <f t="shared" si="30"/>
        <v>753.83916666666676</v>
      </c>
      <c r="M150" s="53">
        <f t="shared" si="31"/>
        <v>1021.2225975</v>
      </c>
    </row>
    <row r="151" spans="1:13" s="53" customFormat="1" ht="26.4" x14ac:dyDescent="0.25">
      <c r="A151" s="54">
        <v>143</v>
      </c>
      <c r="B151" s="55" t="s">
        <v>193</v>
      </c>
      <c r="C151" s="56" t="s">
        <v>395</v>
      </c>
      <c r="D151" s="57" t="s">
        <v>503</v>
      </c>
      <c r="E151" s="58">
        <v>971.80499999999995</v>
      </c>
      <c r="F151" s="59">
        <v>821.87460317460307</v>
      </c>
      <c r="G151" s="60">
        <f t="shared" si="27"/>
        <v>-149.93039682539688</v>
      </c>
      <c r="H151" s="61">
        <f t="shared" si="28"/>
        <v>-0.18242490551024476</v>
      </c>
      <c r="I151" s="59">
        <f t="shared" si="32"/>
        <v>1117.5757499999997</v>
      </c>
      <c r="J151" s="60">
        <f t="shared" si="33"/>
        <v>145.77074999999979</v>
      </c>
      <c r="K151" s="61">
        <f t="shared" si="34"/>
        <v>0.13043478260869551</v>
      </c>
      <c r="L151" s="53">
        <f t="shared" si="30"/>
        <v>862.96833333333325</v>
      </c>
      <c r="M151" s="53">
        <f t="shared" si="31"/>
        <v>1173.4545374999998</v>
      </c>
    </row>
    <row r="152" spans="1:13" s="53" customFormat="1" ht="26.4" x14ac:dyDescent="0.25">
      <c r="A152" s="54">
        <v>144</v>
      </c>
      <c r="B152" s="55" t="s">
        <v>194</v>
      </c>
      <c r="C152" s="56" t="s">
        <v>396</v>
      </c>
      <c r="D152" s="57" t="s">
        <v>503</v>
      </c>
      <c r="E152" s="58">
        <v>428.995</v>
      </c>
      <c r="F152" s="59">
        <v>418.27936507936499</v>
      </c>
      <c r="G152" s="60">
        <f t="shared" si="27"/>
        <v>-10.715634920635011</v>
      </c>
      <c r="H152" s="61">
        <f t="shared" si="28"/>
        <v>-2.561836852411261E-2</v>
      </c>
      <c r="I152" s="59">
        <f t="shared" si="32"/>
        <v>493.34424999999999</v>
      </c>
      <c r="J152" s="60">
        <f t="shared" si="33"/>
        <v>64.349249999999984</v>
      </c>
      <c r="K152" s="61">
        <f t="shared" si="34"/>
        <v>0.13043478260869562</v>
      </c>
      <c r="L152" s="53">
        <f t="shared" si="30"/>
        <v>439.19333333333327</v>
      </c>
      <c r="M152" s="53">
        <f t="shared" si="31"/>
        <v>518.01146249999999</v>
      </c>
    </row>
    <row r="153" spans="1:13" s="53" customFormat="1" ht="13.2" x14ac:dyDescent="0.25">
      <c r="A153" s="54">
        <v>145</v>
      </c>
      <c r="B153" s="55" t="s">
        <v>195</v>
      </c>
      <c r="C153" s="56" t="s">
        <v>397</v>
      </c>
      <c r="D153" s="57" t="s">
        <v>503</v>
      </c>
      <c r="E153" s="58">
        <v>416.55260000000004</v>
      </c>
      <c r="F153" s="59">
        <v>229.42343599999998</v>
      </c>
      <c r="G153" s="60">
        <f t="shared" si="27"/>
        <v>-187.12916400000006</v>
      </c>
      <c r="H153" s="61">
        <f t="shared" si="28"/>
        <v>-0.81564973161678245</v>
      </c>
      <c r="I153" s="59">
        <f t="shared" si="32"/>
        <v>479.03548999999998</v>
      </c>
      <c r="J153" s="60">
        <f t="shared" si="33"/>
        <v>62.482889999999941</v>
      </c>
      <c r="K153" s="61">
        <f t="shared" si="34"/>
        <v>0.13043478260869554</v>
      </c>
      <c r="L153" s="53">
        <f t="shared" si="30"/>
        <v>240.89460779999999</v>
      </c>
      <c r="M153" s="53">
        <f t="shared" si="31"/>
        <v>502.98726449999998</v>
      </c>
    </row>
    <row r="154" spans="1:13" s="53" customFormat="1" ht="13.2" x14ac:dyDescent="0.25">
      <c r="A154" s="54">
        <v>146</v>
      </c>
      <c r="B154" s="55" t="s">
        <v>196</v>
      </c>
      <c r="C154" s="56" t="s">
        <v>398</v>
      </c>
      <c r="D154" s="57" t="s">
        <v>503</v>
      </c>
      <c r="E154" s="58">
        <v>278.82099999999997</v>
      </c>
      <c r="F154" s="59">
        <v>267.07869099999999</v>
      </c>
      <c r="G154" s="60">
        <f t="shared" si="27"/>
        <v>-11.742308999999977</v>
      </c>
      <c r="H154" s="61">
        <f t="shared" si="28"/>
        <v>-4.3965727688847996E-2</v>
      </c>
      <c r="I154" s="59">
        <f t="shared" si="32"/>
        <v>320.64414999999997</v>
      </c>
      <c r="J154" s="60">
        <f t="shared" si="33"/>
        <v>41.823149999999998</v>
      </c>
      <c r="K154" s="61">
        <f t="shared" si="34"/>
        <v>0.13043478260869565</v>
      </c>
      <c r="L154" s="53">
        <f t="shared" si="30"/>
        <v>280.43262555000001</v>
      </c>
      <c r="M154" s="53">
        <f t="shared" si="31"/>
        <v>336.67635749999999</v>
      </c>
    </row>
    <row r="155" spans="1:13" s="53" customFormat="1" ht="13.2" x14ac:dyDescent="0.25">
      <c r="A155" s="54">
        <v>147</v>
      </c>
      <c r="B155" s="55" t="s">
        <v>197</v>
      </c>
      <c r="C155" s="56" t="s">
        <v>399</v>
      </c>
      <c r="D155" s="57" t="s">
        <v>503</v>
      </c>
      <c r="E155" s="58">
        <v>415.70800000000003</v>
      </c>
      <c r="F155" s="59">
        <v>397.59519249999988</v>
      </c>
      <c r="G155" s="60">
        <f t="shared" si="27"/>
        <v>-18.112807500000145</v>
      </c>
      <c r="H155" s="61">
        <f t="shared" si="28"/>
        <v>-4.5555901685104379E-2</v>
      </c>
      <c r="I155" s="59">
        <f t="shared" si="32"/>
        <v>478.06419999999997</v>
      </c>
      <c r="J155" s="60">
        <f t="shared" si="33"/>
        <v>62.356199999999944</v>
      </c>
      <c r="K155" s="61">
        <f t="shared" si="34"/>
        <v>0.13043478260869554</v>
      </c>
      <c r="L155" s="53">
        <f t="shared" si="30"/>
        <v>417.4749521249999</v>
      </c>
      <c r="M155" s="53">
        <f t="shared" si="31"/>
        <v>501.96740999999997</v>
      </c>
    </row>
    <row r="156" spans="1:13" s="53" customFormat="1" ht="13.2" x14ac:dyDescent="0.25">
      <c r="A156" s="54">
        <v>148</v>
      </c>
      <c r="B156" s="55" t="s">
        <v>198</v>
      </c>
      <c r="C156" s="56" t="s">
        <v>400</v>
      </c>
      <c r="D156" s="57" t="s">
        <v>503</v>
      </c>
      <c r="E156" s="58">
        <v>20158.13</v>
      </c>
      <c r="F156" s="59">
        <v>26265.035483499993</v>
      </c>
      <c r="G156" s="60">
        <f t="shared" si="27"/>
        <v>6106.9054834999915</v>
      </c>
      <c r="H156" s="61">
        <f t="shared" si="28"/>
        <v>0.23251084078437367</v>
      </c>
      <c r="I156" s="59">
        <f t="shared" ref="I156:I157" si="35">F156</f>
        <v>26265.035483499993</v>
      </c>
      <c r="J156" s="60">
        <f t="shared" si="33"/>
        <v>6106.9054834999915</v>
      </c>
      <c r="K156" s="61">
        <f t="shared" si="34"/>
        <v>0.23251084078437367</v>
      </c>
      <c r="L156" s="53">
        <f t="shared" si="30"/>
        <v>27578.287257674994</v>
      </c>
      <c r="M156" s="53">
        <f t="shared" si="31"/>
        <v>27578.287257674994</v>
      </c>
    </row>
    <row r="157" spans="1:13" s="53" customFormat="1" ht="13.2" x14ac:dyDescent="0.25">
      <c r="A157" s="54">
        <v>149</v>
      </c>
      <c r="B157" s="55" t="s">
        <v>199</v>
      </c>
      <c r="C157" s="56" t="s">
        <v>401</v>
      </c>
      <c r="D157" s="57" t="s">
        <v>503</v>
      </c>
      <c r="E157" s="58">
        <v>505.5446</v>
      </c>
      <c r="F157" s="59">
        <v>628.77761099999987</v>
      </c>
      <c r="G157" s="60">
        <f t="shared" si="27"/>
        <v>123.23301099999986</v>
      </c>
      <c r="H157" s="61">
        <f t="shared" si="28"/>
        <v>0.19598822993078849</v>
      </c>
      <c r="I157" s="59">
        <f t="shared" si="35"/>
        <v>628.77761099999987</v>
      </c>
      <c r="J157" s="60">
        <f t="shared" si="33"/>
        <v>123.23301099999986</v>
      </c>
      <c r="K157" s="61">
        <f t="shared" si="34"/>
        <v>0.19598822993078849</v>
      </c>
      <c r="L157" s="53">
        <f t="shared" si="30"/>
        <v>660.21649154999989</v>
      </c>
      <c r="M157" s="53">
        <f t="shared" si="31"/>
        <v>660.21649154999989</v>
      </c>
    </row>
    <row r="158" spans="1:13" s="53" customFormat="1" ht="13.2" x14ac:dyDescent="0.25">
      <c r="A158" s="54">
        <v>150</v>
      </c>
      <c r="B158" s="55" t="s">
        <v>200</v>
      </c>
      <c r="C158" s="56" t="s">
        <v>402</v>
      </c>
      <c r="D158" s="57" t="s">
        <v>503</v>
      </c>
      <c r="E158" s="58">
        <v>512.19839999999999</v>
      </c>
      <c r="F158" s="59">
        <v>579.33065849999991</v>
      </c>
      <c r="G158" s="60">
        <f t="shared" si="27"/>
        <v>67.132258499999921</v>
      </c>
      <c r="H158" s="61">
        <f t="shared" si="28"/>
        <v>0.11587900193961499</v>
      </c>
      <c r="I158" s="59">
        <f>E158*1.15</f>
        <v>589.02815999999996</v>
      </c>
      <c r="J158" s="60">
        <f t="shared" si="33"/>
        <v>76.829759999999965</v>
      </c>
      <c r="K158" s="61">
        <f t="shared" si="34"/>
        <v>0.13043478260869559</v>
      </c>
      <c r="L158" s="53">
        <f t="shared" si="30"/>
        <v>608.29719142499994</v>
      </c>
      <c r="M158" s="53">
        <f t="shared" si="31"/>
        <v>618.47956799999997</v>
      </c>
    </row>
    <row r="159" spans="1:13" s="53" customFormat="1" ht="13.2" x14ac:dyDescent="0.25">
      <c r="A159" s="54">
        <v>151</v>
      </c>
      <c r="B159" s="55" t="s">
        <v>201</v>
      </c>
      <c r="C159" s="56" t="s">
        <v>403</v>
      </c>
      <c r="D159" s="57" t="s">
        <v>503</v>
      </c>
      <c r="E159" s="58">
        <v>89.094999999999999</v>
      </c>
      <c r="F159" s="59">
        <v>245.99695999999992</v>
      </c>
      <c r="G159" s="60">
        <f t="shared" si="27"/>
        <v>156.90195999999992</v>
      </c>
      <c r="H159" s="61">
        <f t="shared" si="28"/>
        <v>0.63782072754069796</v>
      </c>
      <c r="I159" s="59">
        <f>F159</f>
        <v>245.99695999999992</v>
      </c>
      <c r="J159" s="60">
        <f t="shared" si="33"/>
        <v>156.90195999999992</v>
      </c>
      <c r="K159" s="61">
        <f t="shared" si="34"/>
        <v>0.63782072754069796</v>
      </c>
      <c r="L159" s="53">
        <f t="shared" si="30"/>
        <v>258.29680799999994</v>
      </c>
      <c r="M159" s="53">
        <f t="shared" si="31"/>
        <v>258.29680799999994</v>
      </c>
    </row>
    <row r="160" spans="1:13" s="53" customFormat="1" ht="13.2" x14ac:dyDescent="0.25">
      <c r="A160" s="54">
        <v>152</v>
      </c>
      <c r="B160" s="55"/>
      <c r="C160" s="56" t="s">
        <v>404</v>
      </c>
      <c r="D160" s="57" t="s">
        <v>503</v>
      </c>
      <c r="E160" s="58">
        <v>23238.405083333335</v>
      </c>
      <c r="F160" s="59">
        <v>21374.894749999999</v>
      </c>
      <c r="G160" s="60">
        <f t="shared" si="27"/>
        <v>-1863.5103333333354</v>
      </c>
      <c r="H160" s="61">
        <f t="shared" si="28"/>
        <v>-8.7182199263616741E-2</v>
      </c>
      <c r="I160" s="59">
        <f>E160*1.15</f>
        <v>26724.165845833333</v>
      </c>
      <c r="J160" s="60">
        <f t="shared" si="33"/>
        <v>3485.7607624999982</v>
      </c>
      <c r="K160" s="61">
        <f t="shared" si="34"/>
        <v>0.13043478260869559</v>
      </c>
      <c r="L160" s="53">
        <f t="shared" si="30"/>
        <v>22443.639487500001</v>
      </c>
      <c r="M160" s="53">
        <f t="shared" si="31"/>
        <v>28060.374138125</v>
      </c>
    </row>
    <row r="161" spans="1:13" s="53" customFormat="1" ht="13.2" x14ac:dyDescent="0.25">
      <c r="A161" s="54">
        <v>153</v>
      </c>
      <c r="B161" s="55" t="s">
        <v>202</v>
      </c>
      <c r="C161" s="56" t="s">
        <v>405</v>
      </c>
      <c r="D161" s="57" t="s">
        <v>503</v>
      </c>
      <c r="E161" s="58">
        <v>1667.2198000000001</v>
      </c>
      <c r="F161" s="59">
        <v>2068.9428571428571</v>
      </c>
      <c r="G161" s="60">
        <f t="shared" si="27"/>
        <v>401.72305714285699</v>
      </c>
      <c r="H161" s="61">
        <f t="shared" si="28"/>
        <v>0.19416827089058589</v>
      </c>
      <c r="I161" s="59">
        <f t="shared" ref="I161:I162" si="36">F161</f>
        <v>2068.9428571428571</v>
      </c>
      <c r="J161" s="60">
        <f t="shared" si="33"/>
        <v>401.72305714285699</v>
      </c>
      <c r="K161" s="61">
        <f t="shared" si="34"/>
        <v>0.19416827089058589</v>
      </c>
      <c r="L161" s="53">
        <f t="shared" si="30"/>
        <v>2172.39</v>
      </c>
      <c r="M161" s="53">
        <f t="shared" si="31"/>
        <v>2172.39</v>
      </c>
    </row>
    <row r="162" spans="1:13" s="53" customFormat="1" ht="13.2" x14ac:dyDescent="0.25">
      <c r="A162" s="54">
        <v>154</v>
      </c>
      <c r="B162" s="55" t="s">
        <v>203</v>
      </c>
      <c r="C162" s="56" t="s">
        <v>406</v>
      </c>
      <c r="D162" s="57" t="s">
        <v>503</v>
      </c>
      <c r="E162" s="58">
        <v>1667.2198000000001</v>
      </c>
      <c r="F162" s="59">
        <v>2053.8833333333328</v>
      </c>
      <c r="G162" s="60">
        <f t="shared" si="27"/>
        <v>386.66353333333268</v>
      </c>
      <c r="H162" s="61">
        <f t="shared" si="28"/>
        <v>0.18825973562276313</v>
      </c>
      <c r="I162" s="59">
        <f t="shared" si="36"/>
        <v>2053.8833333333328</v>
      </c>
      <c r="J162" s="60">
        <f t="shared" si="33"/>
        <v>386.66353333333268</v>
      </c>
      <c r="K162" s="61">
        <f t="shared" si="34"/>
        <v>0.18825973562276313</v>
      </c>
      <c r="L162" s="53">
        <f t="shared" si="30"/>
        <v>2156.5774999999994</v>
      </c>
      <c r="M162" s="53">
        <f t="shared" si="31"/>
        <v>2156.5774999999994</v>
      </c>
    </row>
    <row r="163" spans="1:13" s="53" customFormat="1" ht="13.2" x14ac:dyDescent="0.25">
      <c r="A163" s="54">
        <v>155</v>
      </c>
      <c r="B163" s="55" t="s">
        <v>204</v>
      </c>
      <c r="C163" s="56" t="s">
        <v>407</v>
      </c>
      <c r="D163" s="57" t="s">
        <v>503</v>
      </c>
      <c r="E163" s="58">
        <v>1633.1473999999998</v>
      </c>
      <c r="F163" s="59">
        <v>1779.9484126984123</v>
      </c>
      <c r="G163" s="60">
        <f t="shared" si="27"/>
        <v>146.80101269841248</v>
      </c>
      <c r="H163" s="61">
        <f t="shared" si="28"/>
        <v>8.2474869300207004E-2</v>
      </c>
      <c r="I163" s="59">
        <f>E163*1.15</f>
        <v>1878.1195099999998</v>
      </c>
      <c r="J163" s="60">
        <f t="shared" si="33"/>
        <v>244.97210999999993</v>
      </c>
      <c r="K163" s="61">
        <f t="shared" si="34"/>
        <v>0.13043478260869562</v>
      </c>
      <c r="L163" s="53">
        <f t="shared" si="30"/>
        <v>1868.945833333333</v>
      </c>
      <c r="M163" s="53">
        <f t="shared" si="31"/>
        <v>1972.0254854999998</v>
      </c>
    </row>
    <row r="164" spans="1:13" s="53" customFormat="1" ht="13.2" x14ac:dyDescent="0.25">
      <c r="A164" s="54">
        <v>156</v>
      </c>
      <c r="B164" s="55" t="s">
        <v>205</v>
      </c>
      <c r="C164" s="56" t="s">
        <v>408</v>
      </c>
      <c r="D164" s="57" t="s">
        <v>503</v>
      </c>
      <c r="E164" s="58">
        <v>1633.1473999999998</v>
      </c>
      <c r="F164" s="59">
        <v>1969.7595238095237</v>
      </c>
      <c r="G164" s="60">
        <f t="shared" si="27"/>
        <v>336.61212380952384</v>
      </c>
      <c r="H164" s="61">
        <f t="shared" si="28"/>
        <v>0.1708899587694413</v>
      </c>
      <c r="I164" s="59">
        <f t="shared" ref="I164:I165" si="37">F164</f>
        <v>1969.7595238095237</v>
      </c>
      <c r="J164" s="60">
        <f t="shared" si="33"/>
        <v>336.61212380952384</v>
      </c>
      <c r="K164" s="61">
        <f t="shared" si="34"/>
        <v>0.1708899587694413</v>
      </c>
      <c r="L164" s="53">
        <f t="shared" si="30"/>
        <v>2068.2474999999999</v>
      </c>
      <c r="M164" s="53">
        <f t="shared" si="31"/>
        <v>2068.2474999999999</v>
      </c>
    </row>
    <row r="165" spans="1:13" s="53" customFormat="1" ht="13.2" x14ac:dyDescent="0.25">
      <c r="A165" s="54">
        <v>157</v>
      </c>
      <c r="B165" s="55" t="s">
        <v>206</v>
      </c>
      <c r="C165" s="56" t="s">
        <v>409</v>
      </c>
      <c r="D165" s="57" t="s">
        <v>503</v>
      </c>
      <c r="E165" s="58">
        <v>3000.0913</v>
      </c>
      <c r="F165" s="59">
        <v>3923.6650793650801</v>
      </c>
      <c r="G165" s="60">
        <f t="shared" si="27"/>
        <v>923.5737793650801</v>
      </c>
      <c r="H165" s="61">
        <f t="shared" si="28"/>
        <v>0.23538547778255606</v>
      </c>
      <c r="I165" s="59">
        <f t="shared" si="37"/>
        <v>3923.6650793650801</v>
      </c>
      <c r="J165" s="60">
        <f t="shared" si="33"/>
        <v>923.5737793650801</v>
      </c>
      <c r="K165" s="61">
        <f t="shared" si="34"/>
        <v>0.23538547778255606</v>
      </c>
      <c r="L165" s="53">
        <f t="shared" si="30"/>
        <v>4119.8483333333343</v>
      </c>
      <c r="M165" s="53">
        <f t="shared" si="31"/>
        <v>4119.8483333333343</v>
      </c>
    </row>
    <row r="166" spans="1:13" s="53" customFormat="1" ht="13.2" x14ac:dyDescent="0.25">
      <c r="A166" s="54">
        <v>158</v>
      </c>
      <c r="B166" s="55" t="s">
        <v>207</v>
      </c>
      <c r="C166" s="56" t="s">
        <v>410</v>
      </c>
      <c r="D166" s="57" t="s">
        <v>503</v>
      </c>
      <c r="E166" s="58">
        <v>2702.5654999999997</v>
      </c>
      <c r="F166" s="59">
        <v>2828.5365079365074</v>
      </c>
      <c r="G166" s="60">
        <f t="shared" si="27"/>
        <v>125.9710079365077</v>
      </c>
      <c r="H166" s="61">
        <f t="shared" si="28"/>
        <v>4.4535754650169568E-2</v>
      </c>
      <c r="I166" s="59">
        <f>E166*1.15</f>
        <v>3107.9503249999993</v>
      </c>
      <c r="J166" s="60">
        <f t="shared" si="33"/>
        <v>405.38482499999964</v>
      </c>
      <c r="K166" s="61">
        <f t="shared" si="34"/>
        <v>0.13043478260869557</v>
      </c>
      <c r="L166" s="53">
        <f t="shared" si="30"/>
        <v>2969.9633333333327</v>
      </c>
      <c r="M166" s="53">
        <f t="shared" si="31"/>
        <v>3263.3478412499994</v>
      </c>
    </row>
    <row r="167" spans="1:13" s="53" customFormat="1" ht="13.2" x14ac:dyDescent="0.25">
      <c r="A167" s="54">
        <v>159</v>
      </c>
      <c r="B167" s="55" t="s">
        <v>208</v>
      </c>
      <c r="C167" s="56" t="s">
        <v>411</v>
      </c>
      <c r="D167" s="57" t="s">
        <v>503</v>
      </c>
      <c r="E167" s="58">
        <v>20865.358899999999</v>
      </c>
      <c r="F167" s="59">
        <v>29034.146909350002</v>
      </c>
      <c r="G167" s="60">
        <f t="shared" si="27"/>
        <v>8168.7880093500025</v>
      </c>
      <c r="H167" s="61">
        <f t="shared" si="28"/>
        <v>0.28135106000718657</v>
      </c>
      <c r="I167" s="59">
        <f t="shared" ref="I167:I168" si="38">F167</f>
        <v>29034.146909350002</v>
      </c>
      <c r="J167" s="60">
        <f t="shared" si="33"/>
        <v>8168.7880093500025</v>
      </c>
      <c r="K167" s="61">
        <f t="shared" si="34"/>
        <v>0.28135106000718657</v>
      </c>
      <c r="L167" s="53">
        <f t="shared" si="30"/>
        <v>30485.854254817503</v>
      </c>
      <c r="M167" s="53">
        <f t="shared" si="31"/>
        <v>30485.854254817503</v>
      </c>
    </row>
    <row r="168" spans="1:13" s="53" customFormat="1" ht="13.2" x14ac:dyDescent="0.25">
      <c r="A168" s="54">
        <v>160</v>
      </c>
      <c r="B168" s="55" t="s">
        <v>209</v>
      </c>
      <c r="C168" s="56" t="s">
        <v>412</v>
      </c>
      <c r="D168" s="57" t="s">
        <v>503</v>
      </c>
      <c r="E168" s="58">
        <v>2599.1638000000003</v>
      </c>
      <c r="F168" s="59">
        <v>3069.445238095238</v>
      </c>
      <c r="G168" s="60">
        <f t="shared" si="27"/>
        <v>470.28143809523772</v>
      </c>
      <c r="H168" s="61">
        <f t="shared" si="28"/>
        <v>0.15321382256914726</v>
      </c>
      <c r="I168" s="59">
        <f t="shared" si="38"/>
        <v>3069.445238095238</v>
      </c>
      <c r="J168" s="60">
        <f t="shared" si="33"/>
        <v>470.28143809523772</v>
      </c>
      <c r="K168" s="61">
        <f t="shared" si="34"/>
        <v>0.15321382256914726</v>
      </c>
      <c r="L168" s="53">
        <f t="shared" si="30"/>
        <v>3222.9175</v>
      </c>
      <c r="M168" s="53">
        <f t="shared" si="31"/>
        <v>3222.9175</v>
      </c>
    </row>
    <row r="169" spans="1:13" s="53" customFormat="1" ht="13.2" x14ac:dyDescent="0.25">
      <c r="A169" s="54">
        <v>161</v>
      </c>
      <c r="B169" s="55" t="s">
        <v>210</v>
      </c>
      <c r="C169" s="56" t="s">
        <v>413</v>
      </c>
      <c r="D169" s="57" t="s">
        <v>503</v>
      </c>
      <c r="E169" s="58">
        <v>7107</v>
      </c>
      <c r="F169" s="59">
        <v>6519.8315049999974</v>
      </c>
      <c r="G169" s="60">
        <f t="shared" si="27"/>
        <v>-587.16849500000262</v>
      </c>
      <c r="H169" s="61">
        <f t="shared" si="28"/>
        <v>-9.0058845009983554E-2</v>
      </c>
      <c r="I169" s="59">
        <f>E169*1.15</f>
        <v>8173.0499999999993</v>
      </c>
      <c r="J169" s="60">
        <f t="shared" si="33"/>
        <v>1066.0499999999993</v>
      </c>
      <c r="K169" s="61">
        <f t="shared" si="34"/>
        <v>0.13043478260869557</v>
      </c>
      <c r="L169" s="53">
        <f t="shared" si="30"/>
        <v>6845.8230802499975</v>
      </c>
      <c r="M169" s="53">
        <f t="shared" si="31"/>
        <v>8581.7024999999994</v>
      </c>
    </row>
    <row r="170" spans="1:13" s="53" customFormat="1" ht="13.2" x14ac:dyDescent="0.25">
      <c r="A170" s="54">
        <v>162</v>
      </c>
      <c r="B170" s="55" t="s">
        <v>211</v>
      </c>
      <c r="C170" s="56" t="s">
        <v>414</v>
      </c>
      <c r="D170" s="57" t="s">
        <v>503</v>
      </c>
      <c r="E170" s="58">
        <v>5692.81</v>
      </c>
      <c r="F170" s="59">
        <v>6851.5625749999999</v>
      </c>
      <c r="G170" s="60">
        <f t="shared" si="27"/>
        <v>1158.7525749999995</v>
      </c>
      <c r="H170" s="61">
        <f t="shared" si="28"/>
        <v>0.16912238081690431</v>
      </c>
      <c r="I170" s="59">
        <f t="shared" ref="I170:I171" si="39">F170</f>
        <v>6851.5625749999999</v>
      </c>
      <c r="J170" s="60">
        <f t="shared" si="33"/>
        <v>1158.7525749999995</v>
      </c>
      <c r="K170" s="61">
        <f t="shared" si="34"/>
        <v>0.16912238081690431</v>
      </c>
      <c r="L170" s="53">
        <f t="shared" si="30"/>
        <v>7194.1407037500003</v>
      </c>
      <c r="M170" s="53">
        <f t="shared" si="31"/>
        <v>7194.1407037500003</v>
      </c>
    </row>
    <row r="171" spans="1:13" s="53" customFormat="1" ht="13.2" x14ac:dyDescent="0.25">
      <c r="A171" s="54">
        <v>163</v>
      </c>
      <c r="B171" s="55" t="s">
        <v>212</v>
      </c>
      <c r="C171" s="56" t="s">
        <v>415</v>
      </c>
      <c r="D171" s="57" t="s">
        <v>503</v>
      </c>
      <c r="E171" s="58">
        <v>8549</v>
      </c>
      <c r="F171" s="59">
        <v>9993.5</v>
      </c>
      <c r="G171" s="60">
        <f t="shared" si="27"/>
        <v>1444.5</v>
      </c>
      <c r="H171" s="61">
        <f t="shared" si="28"/>
        <v>0.14454395356982039</v>
      </c>
      <c r="I171" s="59">
        <f t="shared" si="39"/>
        <v>9993.5</v>
      </c>
      <c r="J171" s="60">
        <f t="shared" si="33"/>
        <v>1444.5</v>
      </c>
      <c r="K171" s="61">
        <f t="shared" si="34"/>
        <v>0.14454395356982039</v>
      </c>
      <c r="L171" s="53">
        <f t="shared" si="30"/>
        <v>10493.175000000001</v>
      </c>
      <c r="M171" s="53">
        <f t="shared" si="31"/>
        <v>10493.175000000001</v>
      </c>
    </row>
    <row r="172" spans="1:13" s="53" customFormat="1" ht="26.4" x14ac:dyDescent="0.25">
      <c r="A172" s="54">
        <v>164</v>
      </c>
      <c r="B172" s="55"/>
      <c r="C172" s="56" t="s">
        <v>416</v>
      </c>
      <c r="D172" s="57" t="s">
        <v>503</v>
      </c>
      <c r="E172" s="58">
        <v>24831.24</v>
      </c>
      <c r="F172" s="59">
        <v>25842.163060999999</v>
      </c>
      <c r="G172" s="60">
        <f t="shared" si="27"/>
        <v>1010.9230609999977</v>
      </c>
      <c r="H172" s="61">
        <f t="shared" si="28"/>
        <v>3.9119134826822756E-2</v>
      </c>
      <c r="I172" s="59">
        <f>E172*1.15</f>
        <v>28555.925999999999</v>
      </c>
      <c r="J172" s="60">
        <f t="shared" si="33"/>
        <v>3724.6859999999979</v>
      </c>
      <c r="K172" s="61">
        <f t="shared" si="34"/>
        <v>0.13043478260869559</v>
      </c>
      <c r="L172" s="53">
        <f t="shared" si="30"/>
        <v>27134.271214050001</v>
      </c>
      <c r="M172" s="53">
        <f t="shared" si="31"/>
        <v>29983.722300000001</v>
      </c>
    </row>
    <row r="173" spans="1:13" s="53" customFormat="1" ht="13.2" x14ac:dyDescent="0.25">
      <c r="A173" s="54">
        <v>165</v>
      </c>
      <c r="B173" s="55" t="s">
        <v>213</v>
      </c>
      <c r="C173" s="56" t="s">
        <v>417</v>
      </c>
      <c r="D173" s="57" t="s">
        <v>503</v>
      </c>
      <c r="E173" s="58">
        <v>1011.46</v>
      </c>
      <c r="F173" s="59">
        <v>1252.3499999999999</v>
      </c>
      <c r="G173" s="60">
        <f t="shared" si="27"/>
        <v>240.88999999999987</v>
      </c>
      <c r="H173" s="61">
        <f t="shared" si="28"/>
        <v>0.19235038128318752</v>
      </c>
      <c r="I173" s="59">
        <f>F173</f>
        <v>1252.3499999999999</v>
      </c>
      <c r="J173" s="60">
        <f t="shared" si="33"/>
        <v>240.88999999999987</v>
      </c>
      <c r="K173" s="61">
        <f t="shared" si="34"/>
        <v>0.19235038128318752</v>
      </c>
      <c r="L173" s="53">
        <f t="shared" si="30"/>
        <v>1314.9675</v>
      </c>
      <c r="M173" s="53">
        <f t="shared" si="31"/>
        <v>1314.9675</v>
      </c>
    </row>
    <row r="174" spans="1:13" s="53" customFormat="1" ht="13.2" x14ac:dyDescent="0.25">
      <c r="A174" s="54">
        <v>166</v>
      </c>
      <c r="B174" s="55" t="s">
        <v>214</v>
      </c>
      <c r="C174" s="56" t="s">
        <v>418</v>
      </c>
      <c r="D174" s="57" t="s">
        <v>503</v>
      </c>
      <c r="E174" s="58">
        <v>1341.3587</v>
      </c>
      <c r="F174" s="59">
        <v>1217.1768015</v>
      </c>
      <c r="G174" s="60">
        <f t="shared" si="27"/>
        <v>-124.18189849999999</v>
      </c>
      <c r="H174" s="61">
        <f t="shared" si="28"/>
        <v>-0.10202453607969128</v>
      </c>
      <c r="I174" s="59">
        <f>E174*1.15</f>
        <v>1542.5625049999999</v>
      </c>
      <c r="J174" s="60">
        <f t="shared" si="33"/>
        <v>201.20380499999987</v>
      </c>
      <c r="K174" s="61">
        <f t="shared" si="34"/>
        <v>0.13043478260869559</v>
      </c>
      <c r="L174" s="53">
        <f t="shared" si="30"/>
        <v>1278.035641575</v>
      </c>
      <c r="M174" s="53">
        <f t="shared" si="31"/>
        <v>1619.6906302499999</v>
      </c>
    </row>
    <row r="175" spans="1:13" s="53" customFormat="1" ht="26.4" x14ac:dyDescent="0.25">
      <c r="A175" s="54">
        <v>167</v>
      </c>
      <c r="B175" s="55"/>
      <c r="C175" s="56" t="s">
        <v>419</v>
      </c>
      <c r="D175" s="57" t="s">
        <v>503</v>
      </c>
      <c r="E175" s="58">
        <v>1012.3767</v>
      </c>
      <c r="F175" s="59">
        <v>1076.5754669999999</v>
      </c>
      <c r="G175" s="60">
        <f t="shared" si="27"/>
        <v>64.198766999999862</v>
      </c>
      <c r="H175" s="61">
        <f t="shared" si="28"/>
        <v>5.9632388966559896E-2</v>
      </c>
      <c r="I175" s="59">
        <f>E175*1.15</f>
        <v>1164.233205</v>
      </c>
      <c r="J175" s="60">
        <f t="shared" si="33"/>
        <v>151.85650499999997</v>
      </c>
      <c r="K175" s="61">
        <f t="shared" si="34"/>
        <v>0.13043478260869562</v>
      </c>
      <c r="L175" s="53">
        <f t="shared" si="30"/>
        <v>1130.40424035</v>
      </c>
      <c r="M175" s="53">
        <f t="shared" si="31"/>
        <v>1222.44486525</v>
      </c>
    </row>
    <row r="176" spans="1:13" s="53" customFormat="1" ht="13.2" x14ac:dyDescent="0.25">
      <c r="A176" s="54">
        <v>168</v>
      </c>
      <c r="B176" s="55" t="s">
        <v>215</v>
      </c>
      <c r="C176" s="56" t="s">
        <v>420</v>
      </c>
      <c r="D176" s="57" t="s">
        <v>503</v>
      </c>
      <c r="E176" s="58">
        <v>20.6</v>
      </c>
      <c r="F176" s="59">
        <v>26.058999999999997</v>
      </c>
      <c r="G176" s="60">
        <f t="shared" si="27"/>
        <v>5.4589999999999961</v>
      </c>
      <c r="H176" s="61">
        <f t="shared" si="28"/>
        <v>0.20948616600790501</v>
      </c>
      <c r="I176" s="59">
        <f>F176</f>
        <v>26.058999999999997</v>
      </c>
      <c r="J176" s="60">
        <f t="shared" si="33"/>
        <v>5.4589999999999961</v>
      </c>
      <c r="K176" s="61">
        <f t="shared" si="34"/>
        <v>0.20948616600790501</v>
      </c>
      <c r="L176" s="53">
        <f t="shared" si="30"/>
        <v>27.36195</v>
      </c>
      <c r="M176" s="53">
        <f t="shared" si="31"/>
        <v>27.36195</v>
      </c>
    </row>
    <row r="177" spans="1:13" s="53" customFormat="1" ht="13.2" x14ac:dyDescent="0.25">
      <c r="A177" s="54">
        <v>169</v>
      </c>
      <c r="B177" s="55" t="s">
        <v>216</v>
      </c>
      <c r="C177" s="56" t="s">
        <v>421</v>
      </c>
      <c r="D177" s="57" t="s">
        <v>503</v>
      </c>
      <c r="E177" s="58">
        <v>45.011000000000003</v>
      </c>
      <c r="F177" s="59">
        <v>45.603250000000003</v>
      </c>
      <c r="G177" s="60">
        <f t="shared" si="27"/>
        <v>0.59224999999999994</v>
      </c>
      <c r="H177" s="61">
        <f t="shared" si="28"/>
        <v>1.2987012987012984E-2</v>
      </c>
      <c r="I177" s="59">
        <f>E177*1.15</f>
        <v>51.762650000000001</v>
      </c>
      <c r="J177" s="60">
        <f t="shared" si="33"/>
        <v>6.7516499999999979</v>
      </c>
      <c r="K177" s="61">
        <f t="shared" si="34"/>
        <v>0.13043478260869562</v>
      </c>
      <c r="L177" s="53">
        <f t="shared" si="30"/>
        <v>47.883412500000006</v>
      </c>
      <c r="M177" s="53">
        <f t="shared" si="31"/>
        <v>54.350782500000001</v>
      </c>
    </row>
    <row r="178" spans="1:13" s="53" customFormat="1" ht="13.2" x14ac:dyDescent="0.25">
      <c r="A178" s="54">
        <v>170</v>
      </c>
      <c r="B178" s="55" t="s">
        <v>217</v>
      </c>
      <c r="C178" s="56" t="s">
        <v>422</v>
      </c>
      <c r="D178" s="57" t="s">
        <v>503</v>
      </c>
      <c r="E178" s="58">
        <v>54.796000000000006</v>
      </c>
      <c r="F178" s="59">
        <v>69.316940000000002</v>
      </c>
      <c r="G178" s="60">
        <f t="shared" si="27"/>
        <v>14.520939999999996</v>
      </c>
      <c r="H178" s="61">
        <f t="shared" si="28"/>
        <v>0.20948616600790507</v>
      </c>
      <c r="I178" s="59">
        <f t="shared" ref="I178:I180" si="40">F178</f>
        <v>69.316940000000002</v>
      </c>
      <c r="J178" s="60">
        <f t="shared" si="33"/>
        <v>14.520939999999996</v>
      </c>
      <c r="K178" s="61">
        <f t="shared" si="34"/>
        <v>0.20948616600790507</v>
      </c>
      <c r="L178" s="53">
        <f t="shared" si="30"/>
        <v>72.782786999999999</v>
      </c>
      <c r="M178" s="53">
        <f t="shared" si="31"/>
        <v>72.782786999999999</v>
      </c>
    </row>
    <row r="179" spans="1:13" s="53" customFormat="1" ht="13.2" x14ac:dyDescent="0.25">
      <c r="A179" s="54">
        <v>171</v>
      </c>
      <c r="B179" s="55" t="s">
        <v>218</v>
      </c>
      <c r="C179" s="56" t="s">
        <v>423</v>
      </c>
      <c r="D179" s="57" t="s">
        <v>503</v>
      </c>
      <c r="E179" s="58">
        <v>69.010000000000005</v>
      </c>
      <c r="F179" s="59">
        <v>87.297650000000004</v>
      </c>
      <c r="G179" s="60">
        <f t="shared" si="27"/>
        <v>18.287649999999999</v>
      </c>
      <c r="H179" s="61">
        <f t="shared" si="28"/>
        <v>0.20948616600790512</v>
      </c>
      <c r="I179" s="59">
        <f t="shared" si="40"/>
        <v>87.297650000000004</v>
      </c>
      <c r="J179" s="60">
        <f t="shared" si="33"/>
        <v>18.287649999999999</v>
      </c>
      <c r="K179" s="61">
        <f t="shared" si="34"/>
        <v>0.20948616600790512</v>
      </c>
      <c r="L179" s="53">
        <f t="shared" si="30"/>
        <v>91.662532500000012</v>
      </c>
      <c r="M179" s="53">
        <f t="shared" si="31"/>
        <v>91.662532500000012</v>
      </c>
    </row>
    <row r="180" spans="1:13" s="53" customFormat="1" ht="13.2" x14ac:dyDescent="0.25">
      <c r="A180" s="54">
        <v>172</v>
      </c>
      <c r="B180" s="55" t="s">
        <v>219</v>
      </c>
      <c r="C180" s="56" t="s">
        <v>424</v>
      </c>
      <c r="D180" s="57" t="s">
        <v>503</v>
      </c>
      <c r="E180" s="58">
        <v>14.42</v>
      </c>
      <c r="F180" s="59">
        <v>18.241299999999995</v>
      </c>
      <c r="G180" s="60">
        <f t="shared" si="27"/>
        <v>3.8212999999999955</v>
      </c>
      <c r="H180" s="61">
        <f t="shared" si="28"/>
        <v>0.20948616600790496</v>
      </c>
      <c r="I180" s="59">
        <f t="shared" si="40"/>
        <v>18.241299999999995</v>
      </c>
      <c r="J180" s="60">
        <f t="shared" si="33"/>
        <v>3.8212999999999955</v>
      </c>
      <c r="K180" s="61">
        <f t="shared" si="34"/>
        <v>0.20948616600790496</v>
      </c>
      <c r="L180" s="53">
        <f t="shared" si="30"/>
        <v>19.153364999999997</v>
      </c>
      <c r="M180" s="53">
        <f t="shared" si="31"/>
        <v>19.153364999999997</v>
      </c>
    </row>
    <row r="181" spans="1:13" s="53" customFormat="1" ht="13.2" x14ac:dyDescent="0.25">
      <c r="A181" s="54">
        <v>173</v>
      </c>
      <c r="B181" s="55" t="s">
        <v>220</v>
      </c>
      <c r="C181" s="56" t="s">
        <v>425</v>
      </c>
      <c r="D181" s="57" t="s">
        <v>503</v>
      </c>
      <c r="E181" s="58">
        <v>926.0421</v>
      </c>
      <c r="F181" s="59">
        <v>1048.911111111111</v>
      </c>
      <c r="G181" s="60">
        <f t="shared" si="27"/>
        <v>122.86901111111104</v>
      </c>
      <c r="H181" s="61">
        <f t="shared" si="28"/>
        <v>0.11713958390712055</v>
      </c>
      <c r="I181" s="59">
        <f>E181*1.15</f>
        <v>1064.9484149999998</v>
      </c>
      <c r="J181" s="60">
        <f t="shared" si="33"/>
        <v>138.90631499999984</v>
      </c>
      <c r="K181" s="61">
        <f t="shared" si="34"/>
        <v>0.13043478260869551</v>
      </c>
      <c r="L181" s="53">
        <f t="shared" si="30"/>
        <v>1101.3566666666666</v>
      </c>
      <c r="M181" s="53">
        <f t="shared" si="31"/>
        <v>1118.1958357499998</v>
      </c>
    </row>
    <row r="182" spans="1:13" s="53" customFormat="1" ht="13.2" x14ac:dyDescent="0.25">
      <c r="A182" s="54">
        <v>174</v>
      </c>
      <c r="B182" s="55" t="s">
        <v>221</v>
      </c>
      <c r="C182" s="56" t="s">
        <v>426</v>
      </c>
      <c r="D182" s="57" t="s">
        <v>503</v>
      </c>
      <c r="E182" s="58">
        <v>1699.5</v>
      </c>
      <c r="F182" s="59">
        <v>1729.4967414999996</v>
      </c>
      <c r="G182" s="60">
        <f t="shared" si="27"/>
        <v>29.996741499999644</v>
      </c>
      <c r="H182" s="61">
        <f t="shared" si="28"/>
        <v>1.7344202379926628E-2</v>
      </c>
      <c r="I182" s="59">
        <f>E182*1.15</f>
        <v>1954.425</v>
      </c>
      <c r="J182" s="60">
        <f t="shared" si="33"/>
        <v>254.92499999999995</v>
      </c>
      <c r="K182" s="61">
        <f t="shared" si="34"/>
        <v>0.13043478260869562</v>
      </c>
      <c r="L182" s="53">
        <f t="shared" si="30"/>
        <v>1815.9715785749997</v>
      </c>
      <c r="M182" s="53">
        <f t="shared" si="31"/>
        <v>2052.1462500000002</v>
      </c>
    </row>
    <row r="183" spans="1:13" s="53" customFormat="1" ht="13.2" x14ac:dyDescent="0.25">
      <c r="A183" s="54">
        <v>175</v>
      </c>
      <c r="B183" s="55" t="s">
        <v>222</v>
      </c>
      <c r="C183" s="56" t="s">
        <v>427</v>
      </c>
      <c r="D183" s="57" t="s">
        <v>503</v>
      </c>
      <c r="E183" s="58">
        <v>592.42509999999993</v>
      </c>
      <c r="F183" s="59">
        <v>724.07537400000001</v>
      </c>
      <c r="G183" s="60">
        <f t="shared" si="27"/>
        <v>131.65027400000008</v>
      </c>
      <c r="H183" s="61">
        <f t="shared" si="28"/>
        <v>0.18181846631894993</v>
      </c>
      <c r="I183" s="59">
        <f t="shared" ref="I183:I184" si="41">F183</f>
        <v>724.07537400000001</v>
      </c>
      <c r="J183" s="60">
        <f t="shared" si="33"/>
        <v>131.65027400000008</v>
      </c>
      <c r="K183" s="61">
        <f t="shared" si="34"/>
        <v>0.18181846631894993</v>
      </c>
      <c r="L183" s="53">
        <f t="shared" si="30"/>
        <v>760.27914270000008</v>
      </c>
      <c r="M183" s="53">
        <f t="shared" si="31"/>
        <v>760.27914270000008</v>
      </c>
    </row>
    <row r="184" spans="1:13" s="53" customFormat="1" ht="13.2" x14ac:dyDescent="0.25">
      <c r="A184" s="54">
        <v>176</v>
      </c>
      <c r="B184" s="55" t="s">
        <v>223</v>
      </c>
      <c r="C184" s="56" t="s">
        <v>428</v>
      </c>
      <c r="D184" s="57" t="s">
        <v>503</v>
      </c>
      <c r="E184" s="58">
        <v>5245.1719999999996</v>
      </c>
      <c r="F184" s="59">
        <v>6319.177205</v>
      </c>
      <c r="G184" s="60">
        <f t="shared" si="27"/>
        <v>1074.0052050000004</v>
      </c>
      <c r="H184" s="61">
        <f t="shared" si="28"/>
        <v>0.16995965932878129</v>
      </c>
      <c r="I184" s="59">
        <f t="shared" si="41"/>
        <v>6319.177205</v>
      </c>
      <c r="J184" s="60">
        <f t="shared" si="33"/>
        <v>1074.0052050000004</v>
      </c>
      <c r="K184" s="61">
        <f t="shared" si="34"/>
        <v>0.16995965932878129</v>
      </c>
      <c r="L184" s="53">
        <f t="shared" si="30"/>
        <v>6635.1360652500007</v>
      </c>
      <c r="M184" s="53">
        <f t="shared" si="31"/>
        <v>6635.1360652500007</v>
      </c>
    </row>
    <row r="185" spans="1:13" s="53" customFormat="1" ht="26.4" x14ac:dyDescent="0.25">
      <c r="A185" s="54">
        <v>177</v>
      </c>
      <c r="B185" s="55" t="s">
        <v>224</v>
      </c>
      <c r="C185" s="56" t="s">
        <v>429</v>
      </c>
      <c r="D185" s="57" t="s">
        <v>503</v>
      </c>
      <c r="E185" s="58">
        <v>4888.2083333333339</v>
      </c>
      <c r="F185" s="59">
        <v>5418.096073499999</v>
      </c>
      <c r="G185" s="60">
        <f t="shared" si="27"/>
        <v>529.88774016666503</v>
      </c>
      <c r="H185" s="61">
        <f t="shared" si="28"/>
        <v>9.779962056382778E-2</v>
      </c>
      <c r="I185" s="59">
        <f>E185*1.15</f>
        <v>5621.4395833333338</v>
      </c>
      <c r="J185" s="60">
        <f t="shared" si="33"/>
        <v>733.23124999999982</v>
      </c>
      <c r="K185" s="61">
        <f t="shared" si="34"/>
        <v>0.13043478260869562</v>
      </c>
      <c r="L185" s="53">
        <f t="shared" si="30"/>
        <v>5689.000877174999</v>
      </c>
      <c r="M185" s="53">
        <f t="shared" si="31"/>
        <v>5902.5115625000008</v>
      </c>
    </row>
    <row r="186" spans="1:13" s="53" customFormat="1" ht="26.4" x14ac:dyDescent="0.25">
      <c r="A186" s="54">
        <v>178</v>
      </c>
      <c r="B186" s="55" t="s">
        <v>225</v>
      </c>
      <c r="C186" s="56" t="s">
        <v>430</v>
      </c>
      <c r="D186" s="57" t="s">
        <v>503</v>
      </c>
      <c r="E186" s="58">
        <v>2226.5166666666669</v>
      </c>
      <c r="F186" s="59">
        <v>5287.8010734999989</v>
      </c>
      <c r="G186" s="60">
        <f t="shared" si="27"/>
        <v>3061.284406833332</v>
      </c>
      <c r="H186" s="61">
        <f t="shared" si="28"/>
        <v>0.57893335325624606</v>
      </c>
      <c r="I186" s="59">
        <f>F186</f>
        <v>5287.8010734999989</v>
      </c>
      <c r="J186" s="60">
        <f t="shared" si="33"/>
        <v>3061.284406833332</v>
      </c>
      <c r="K186" s="61">
        <f t="shared" si="34"/>
        <v>0.57893335325624606</v>
      </c>
      <c r="L186" s="53">
        <f t="shared" si="30"/>
        <v>5552.1911271749987</v>
      </c>
      <c r="M186" s="53">
        <f t="shared" si="31"/>
        <v>5552.1911271749987</v>
      </c>
    </row>
    <row r="187" spans="1:13" s="53" customFormat="1" ht="13.2" x14ac:dyDescent="0.25">
      <c r="A187" s="54">
        <v>179</v>
      </c>
      <c r="B187" s="55" t="s">
        <v>226</v>
      </c>
      <c r="C187" s="56" t="s">
        <v>431</v>
      </c>
      <c r="D187" s="57" t="s">
        <v>503</v>
      </c>
      <c r="E187" s="58">
        <v>2731.2166666666672</v>
      </c>
      <c r="F187" s="59">
        <v>2614.2845925178085</v>
      </c>
      <c r="G187" s="60">
        <f t="shared" si="27"/>
        <v>-116.93207414885865</v>
      </c>
      <c r="H187" s="61">
        <f t="shared" si="28"/>
        <v>-4.4728134987110091E-2</v>
      </c>
      <c r="I187" s="59">
        <f t="shared" ref="I187:I193" si="42">E187*1.15</f>
        <v>3140.899166666667</v>
      </c>
      <c r="J187" s="60">
        <f t="shared" si="33"/>
        <v>409.68249999999989</v>
      </c>
      <c r="K187" s="61">
        <f t="shared" si="34"/>
        <v>0.13043478260869559</v>
      </c>
      <c r="L187" s="53">
        <f t="shared" si="30"/>
        <v>2744.9988221436993</v>
      </c>
      <c r="M187" s="53">
        <f t="shared" si="31"/>
        <v>3297.9441250000004</v>
      </c>
    </row>
    <row r="188" spans="1:13" s="53" customFormat="1" ht="13.2" x14ac:dyDescent="0.25">
      <c r="A188" s="54">
        <v>180</v>
      </c>
      <c r="B188" s="55" t="s">
        <v>227</v>
      </c>
      <c r="C188" s="56" t="s">
        <v>432</v>
      </c>
      <c r="D188" s="57" t="s">
        <v>503</v>
      </c>
      <c r="E188" s="58">
        <v>1340.7166666666667</v>
      </c>
      <c r="F188" s="59">
        <v>1099.9113014999998</v>
      </c>
      <c r="G188" s="60">
        <f t="shared" si="27"/>
        <v>-240.80536516666689</v>
      </c>
      <c r="H188" s="61">
        <f t="shared" si="28"/>
        <v>-0.21893162188466425</v>
      </c>
      <c r="I188" s="59">
        <f t="shared" si="42"/>
        <v>1541.8241666666665</v>
      </c>
      <c r="J188" s="60">
        <f t="shared" si="33"/>
        <v>201.10749999999985</v>
      </c>
      <c r="K188" s="61">
        <f t="shared" si="34"/>
        <v>0.13043478260869557</v>
      </c>
      <c r="L188" s="53">
        <f t="shared" si="30"/>
        <v>1154.9068665749999</v>
      </c>
      <c r="M188" s="53">
        <f t="shared" si="31"/>
        <v>1618.915375</v>
      </c>
    </row>
    <row r="189" spans="1:13" s="53" customFormat="1" ht="26.4" x14ac:dyDescent="0.25">
      <c r="A189" s="54">
        <v>181</v>
      </c>
      <c r="B189" s="55" t="s">
        <v>228</v>
      </c>
      <c r="C189" s="56" t="s">
        <v>433</v>
      </c>
      <c r="D189" s="57" t="s">
        <v>503</v>
      </c>
      <c r="E189" s="58">
        <v>2463.416666666667</v>
      </c>
      <c r="F189" s="59">
        <v>2065.8482405952936</v>
      </c>
      <c r="G189" s="60">
        <f t="shared" si="27"/>
        <v>-397.56842607137332</v>
      </c>
      <c r="H189" s="61">
        <f t="shared" si="28"/>
        <v>-0.19244803091480245</v>
      </c>
      <c r="I189" s="59">
        <f t="shared" si="42"/>
        <v>2832.9291666666668</v>
      </c>
      <c r="J189" s="60">
        <f t="shared" si="33"/>
        <v>369.51249999999982</v>
      </c>
      <c r="K189" s="61">
        <f t="shared" si="34"/>
        <v>0.13043478260869559</v>
      </c>
      <c r="L189" s="53">
        <f t="shared" si="30"/>
        <v>2169.1406526250585</v>
      </c>
      <c r="M189" s="53">
        <f t="shared" si="31"/>
        <v>2974.5756250000004</v>
      </c>
    </row>
    <row r="190" spans="1:13" s="53" customFormat="1" ht="13.2" x14ac:dyDescent="0.25">
      <c r="A190" s="54">
        <v>182</v>
      </c>
      <c r="B190" s="55" t="s">
        <v>229</v>
      </c>
      <c r="C190" s="56" t="s">
        <v>434</v>
      </c>
      <c r="D190" s="57" t="s">
        <v>503</v>
      </c>
      <c r="E190" s="58">
        <v>1164.7651999999998</v>
      </c>
      <c r="F190" s="59">
        <v>711.60614249999981</v>
      </c>
      <c r="G190" s="60">
        <f t="shared" si="27"/>
        <v>-453.15905750000002</v>
      </c>
      <c r="H190" s="61">
        <f t="shared" si="28"/>
        <v>-0.6368116159143471</v>
      </c>
      <c r="I190" s="59">
        <f t="shared" si="42"/>
        <v>1339.4799799999996</v>
      </c>
      <c r="J190" s="60">
        <f t="shared" si="33"/>
        <v>174.71477999999979</v>
      </c>
      <c r="K190" s="61">
        <f t="shared" si="34"/>
        <v>0.13043478260869554</v>
      </c>
      <c r="L190" s="53">
        <f t="shared" si="30"/>
        <v>747.1864496249998</v>
      </c>
      <c r="M190" s="53">
        <f t="shared" si="31"/>
        <v>1406.4539789999997</v>
      </c>
    </row>
    <row r="191" spans="1:13" s="53" customFormat="1" ht="13.2" x14ac:dyDescent="0.25">
      <c r="A191" s="54">
        <v>183</v>
      </c>
      <c r="B191" s="55" t="s">
        <v>230</v>
      </c>
      <c r="C191" s="56" t="s">
        <v>435</v>
      </c>
      <c r="D191" s="57" t="s">
        <v>503</v>
      </c>
      <c r="E191" s="58">
        <v>214.8065</v>
      </c>
      <c r="F191" s="59">
        <v>178.45203199999997</v>
      </c>
      <c r="G191" s="60">
        <f t="shared" si="27"/>
        <v>-36.354468000000026</v>
      </c>
      <c r="H191" s="61">
        <f t="shared" si="28"/>
        <v>-0.20372123305382162</v>
      </c>
      <c r="I191" s="59">
        <f t="shared" si="42"/>
        <v>247.02747499999998</v>
      </c>
      <c r="J191" s="60">
        <f t="shared" si="33"/>
        <v>32.220974999999981</v>
      </c>
      <c r="K191" s="61">
        <f t="shared" si="34"/>
        <v>0.13043478260869559</v>
      </c>
      <c r="L191" s="53">
        <f t="shared" si="30"/>
        <v>187.37463359999998</v>
      </c>
      <c r="M191" s="53">
        <f t="shared" si="31"/>
        <v>259.37884874999997</v>
      </c>
    </row>
    <row r="192" spans="1:13" s="53" customFormat="1" ht="13.2" x14ac:dyDescent="0.25">
      <c r="A192" s="54">
        <v>184</v>
      </c>
      <c r="B192" s="55" t="s">
        <v>231</v>
      </c>
      <c r="C192" s="56" t="s">
        <v>436</v>
      </c>
      <c r="D192" s="57" t="s">
        <v>503</v>
      </c>
      <c r="E192" s="58">
        <v>137.32990000000001</v>
      </c>
      <c r="F192" s="59">
        <v>108.57482349999998</v>
      </c>
      <c r="G192" s="60">
        <f t="shared" si="27"/>
        <v>-28.75507650000003</v>
      </c>
      <c r="H192" s="61">
        <f t="shared" si="28"/>
        <v>-0.26484110747829154</v>
      </c>
      <c r="I192" s="59">
        <f t="shared" si="42"/>
        <v>157.929385</v>
      </c>
      <c r="J192" s="60">
        <f t="shared" si="33"/>
        <v>20.599484999999987</v>
      </c>
      <c r="K192" s="61">
        <f t="shared" si="34"/>
        <v>0.13043478260869557</v>
      </c>
      <c r="L192" s="53">
        <f t="shared" si="30"/>
        <v>114.00356467499998</v>
      </c>
      <c r="M192" s="53">
        <f t="shared" si="31"/>
        <v>165.82585424999999</v>
      </c>
    </row>
    <row r="193" spans="1:13" s="53" customFormat="1" ht="13.2" x14ac:dyDescent="0.25">
      <c r="A193" s="54">
        <v>185</v>
      </c>
      <c r="B193" s="55" t="s">
        <v>232</v>
      </c>
      <c r="C193" s="56" t="s">
        <v>437</v>
      </c>
      <c r="D193" s="57" t="s">
        <v>503</v>
      </c>
      <c r="E193" s="58">
        <v>145.92009999999999</v>
      </c>
      <c r="F193" s="59">
        <v>161.78730150000001</v>
      </c>
      <c r="G193" s="60">
        <f t="shared" si="27"/>
        <v>15.867201500000021</v>
      </c>
      <c r="H193" s="61">
        <f t="shared" si="28"/>
        <v>9.8074455491180934E-2</v>
      </c>
      <c r="I193" s="59">
        <f t="shared" si="42"/>
        <v>167.80811499999999</v>
      </c>
      <c r="J193" s="60">
        <f t="shared" si="33"/>
        <v>21.888014999999996</v>
      </c>
      <c r="K193" s="61">
        <f t="shared" si="34"/>
        <v>0.13043478260869565</v>
      </c>
      <c r="L193" s="53">
        <f t="shared" si="30"/>
        <v>169.87666657500003</v>
      </c>
      <c r="M193" s="53">
        <f t="shared" si="31"/>
        <v>176.19852075</v>
      </c>
    </row>
    <row r="194" spans="1:13" s="53" customFormat="1" ht="13.2" x14ac:dyDescent="0.25">
      <c r="A194" s="54">
        <v>186</v>
      </c>
      <c r="B194" s="55" t="s">
        <v>233</v>
      </c>
      <c r="C194" s="56" t="s">
        <v>439</v>
      </c>
      <c r="D194" s="57" t="s">
        <v>503</v>
      </c>
      <c r="E194" s="58">
        <v>2.0943333333333332</v>
      </c>
      <c r="F194" s="59">
        <v>18.989682539682541</v>
      </c>
      <c r="G194" s="60">
        <f t="shared" si="27"/>
        <v>16.895349206349209</v>
      </c>
      <c r="H194" s="61">
        <f t="shared" si="28"/>
        <v>0.88971204079073862</v>
      </c>
      <c r="I194" s="59">
        <f t="shared" ref="I194:I200" si="43">F194</f>
        <v>18.989682539682541</v>
      </c>
      <c r="J194" s="60">
        <f t="shared" si="33"/>
        <v>16.895349206349209</v>
      </c>
      <c r="K194" s="61">
        <f t="shared" si="34"/>
        <v>0.88971204079073862</v>
      </c>
      <c r="L194" s="53">
        <f t="shared" si="30"/>
        <v>19.939166666666669</v>
      </c>
      <c r="M194" s="53">
        <f t="shared" si="31"/>
        <v>19.939166666666669</v>
      </c>
    </row>
    <row r="195" spans="1:13" s="53" customFormat="1" ht="13.2" x14ac:dyDescent="0.25">
      <c r="A195" s="54">
        <v>187</v>
      </c>
      <c r="B195" s="55" t="s">
        <v>234</v>
      </c>
      <c r="C195" s="56" t="s">
        <v>440</v>
      </c>
      <c r="D195" s="57" t="s">
        <v>503</v>
      </c>
      <c r="E195" s="58">
        <v>0.51500000000000001</v>
      </c>
      <c r="F195" s="59">
        <v>18.989682539682541</v>
      </c>
      <c r="G195" s="60">
        <f t="shared" si="27"/>
        <v>18.47468253968254</v>
      </c>
      <c r="H195" s="61">
        <f t="shared" si="28"/>
        <v>0.97288001003050939</v>
      </c>
      <c r="I195" s="59">
        <f t="shared" si="43"/>
        <v>18.989682539682541</v>
      </c>
      <c r="J195" s="60">
        <f t="shared" si="33"/>
        <v>18.47468253968254</v>
      </c>
      <c r="K195" s="61">
        <f t="shared" si="34"/>
        <v>0.97288001003050939</v>
      </c>
      <c r="L195" s="53">
        <f t="shared" si="30"/>
        <v>19.939166666666669</v>
      </c>
      <c r="M195" s="53">
        <f t="shared" si="31"/>
        <v>19.939166666666669</v>
      </c>
    </row>
    <row r="196" spans="1:13" s="53" customFormat="1" ht="13.2" x14ac:dyDescent="0.25">
      <c r="A196" s="54">
        <v>188</v>
      </c>
      <c r="B196" s="55" t="s">
        <v>235</v>
      </c>
      <c r="C196" s="56" t="s">
        <v>441</v>
      </c>
      <c r="D196" s="57" t="s">
        <v>503</v>
      </c>
      <c r="E196" s="58">
        <v>1.2188333333333334</v>
      </c>
      <c r="F196" s="59">
        <v>18.902380952380952</v>
      </c>
      <c r="G196" s="60">
        <f t="shared" si="27"/>
        <v>17.683547619047619</v>
      </c>
      <c r="H196" s="61">
        <f t="shared" si="28"/>
        <v>0.93551958684972925</v>
      </c>
      <c r="I196" s="59">
        <f t="shared" si="43"/>
        <v>18.902380952380952</v>
      </c>
      <c r="J196" s="60">
        <f t="shared" si="33"/>
        <v>17.683547619047619</v>
      </c>
      <c r="K196" s="61">
        <f t="shared" si="34"/>
        <v>0.93551958684972925</v>
      </c>
      <c r="L196" s="53">
        <f t="shared" si="30"/>
        <v>19.8475</v>
      </c>
      <c r="M196" s="53">
        <f t="shared" si="31"/>
        <v>19.8475</v>
      </c>
    </row>
    <row r="197" spans="1:13" s="53" customFormat="1" ht="13.2" x14ac:dyDescent="0.25">
      <c r="A197" s="54">
        <v>189</v>
      </c>
      <c r="B197" s="55" t="s">
        <v>236</v>
      </c>
      <c r="C197" s="56" t="s">
        <v>442</v>
      </c>
      <c r="D197" s="57" t="s">
        <v>503</v>
      </c>
      <c r="E197" s="58">
        <v>0.84116666666666662</v>
      </c>
      <c r="F197" s="59">
        <v>16.588888888888889</v>
      </c>
      <c r="G197" s="60">
        <f t="shared" si="27"/>
        <v>15.747722222222222</v>
      </c>
      <c r="H197" s="61">
        <f t="shared" si="28"/>
        <v>0.94929336905559281</v>
      </c>
      <c r="I197" s="59">
        <f t="shared" si="43"/>
        <v>16.588888888888889</v>
      </c>
      <c r="J197" s="60">
        <f t="shared" si="33"/>
        <v>15.747722222222222</v>
      </c>
      <c r="K197" s="61">
        <f t="shared" si="34"/>
        <v>0.94929336905559281</v>
      </c>
      <c r="L197" s="53">
        <f t="shared" si="30"/>
        <v>17.418333333333333</v>
      </c>
      <c r="M197" s="53">
        <f t="shared" si="31"/>
        <v>17.418333333333333</v>
      </c>
    </row>
    <row r="198" spans="1:13" s="53" customFormat="1" ht="13.2" x14ac:dyDescent="0.25">
      <c r="A198" s="54">
        <v>190</v>
      </c>
      <c r="B198" s="55" t="s">
        <v>237</v>
      </c>
      <c r="C198" s="56" t="s">
        <v>443</v>
      </c>
      <c r="D198" s="57" t="s">
        <v>503</v>
      </c>
      <c r="E198" s="58">
        <v>0.41200000000000003</v>
      </c>
      <c r="F198" s="59">
        <v>16.213492063492062</v>
      </c>
      <c r="G198" s="60">
        <f t="shared" si="27"/>
        <v>15.801492063492061</v>
      </c>
      <c r="H198" s="61">
        <f t="shared" si="28"/>
        <v>0.97458906456507899</v>
      </c>
      <c r="I198" s="59">
        <f t="shared" si="43"/>
        <v>16.213492063492062</v>
      </c>
      <c r="J198" s="60">
        <f t="shared" si="33"/>
        <v>15.801492063492061</v>
      </c>
      <c r="K198" s="61">
        <f t="shared" si="34"/>
        <v>0.97458906456507899</v>
      </c>
      <c r="L198" s="53">
        <f t="shared" si="30"/>
        <v>17.024166666666666</v>
      </c>
      <c r="M198" s="53">
        <f t="shared" si="31"/>
        <v>17.024166666666666</v>
      </c>
    </row>
    <row r="199" spans="1:13" s="53" customFormat="1" ht="13.2" x14ac:dyDescent="0.25">
      <c r="A199" s="54">
        <v>191</v>
      </c>
      <c r="B199" s="55" t="s">
        <v>238</v>
      </c>
      <c r="C199" s="56" t="s">
        <v>444</v>
      </c>
      <c r="D199" s="57" t="s">
        <v>503</v>
      </c>
      <c r="E199" s="58">
        <v>759.625</v>
      </c>
      <c r="F199" s="59">
        <v>980.03888888888889</v>
      </c>
      <c r="G199" s="60">
        <f t="shared" si="27"/>
        <v>220.41388888888889</v>
      </c>
      <c r="H199" s="61">
        <f t="shared" si="28"/>
        <v>0.22490320678884626</v>
      </c>
      <c r="I199" s="59">
        <f t="shared" si="43"/>
        <v>980.03888888888889</v>
      </c>
      <c r="J199" s="60">
        <f t="shared" si="33"/>
        <v>220.41388888888889</v>
      </c>
      <c r="K199" s="61">
        <f t="shared" si="34"/>
        <v>0.22490320678884626</v>
      </c>
      <c r="L199" s="53">
        <f t="shared" si="30"/>
        <v>1029.0408333333335</v>
      </c>
      <c r="M199" s="53">
        <f t="shared" si="31"/>
        <v>1029.0408333333335</v>
      </c>
    </row>
    <row r="200" spans="1:13" s="53" customFormat="1" ht="13.2" x14ac:dyDescent="0.25">
      <c r="A200" s="54">
        <v>192</v>
      </c>
      <c r="B200" s="55" t="s">
        <v>239</v>
      </c>
      <c r="C200" s="56" t="s">
        <v>445</v>
      </c>
      <c r="D200" s="57" t="s">
        <v>503</v>
      </c>
      <c r="E200" s="58">
        <v>0.51500000000000001</v>
      </c>
      <c r="F200" s="59">
        <v>26.869913873015879</v>
      </c>
      <c r="G200" s="60">
        <f t="shared" si="27"/>
        <v>26.354913873015878</v>
      </c>
      <c r="H200" s="61">
        <f t="shared" si="28"/>
        <v>0.98083358203402393</v>
      </c>
      <c r="I200" s="59">
        <f t="shared" si="43"/>
        <v>26.869913873015879</v>
      </c>
      <c r="J200" s="60">
        <f t="shared" si="33"/>
        <v>26.354913873015878</v>
      </c>
      <c r="K200" s="61">
        <f t="shared" si="34"/>
        <v>0.98083358203402393</v>
      </c>
      <c r="L200" s="53">
        <f t="shared" si="30"/>
        <v>28.213409566666673</v>
      </c>
      <c r="M200" s="53">
        <f t="shared" si="31"/>
        <v>28.213409566666673</v>
      </c>
    </row>
    <row r="201" spans="1:13" s="53" customFormat="1" ht="13.2" x14ac:dyDescent="0.25">
      <c r="A201" s="54">
        <v>193</v>
      </c>
      <c r="B201" s="55" t="s">
        <v>240</v>
      </c>
      <c r="C201" s="56" t="s">
        <v>446</v>
      </c>
      <c r="D201" s="57" t="s">
        <v>503</v>
      </c>
      <c r="E201" s="58">
        <v>40015.510299999994</v>
      </c>
      <c r="F201" s="59">
        <v>36482.600000000006</v>
      </c>
      <c r="G201" s="60">
        <f t="shared" ref="G201:G212" si="44">F201-E201</f>
        <v>-3532.9102999999886</v>
      </c>
      <c r="H201" s="61">
        <f t="shared" ref="H201:H212" si="45">G201/F201</f>
        <v>-9.683822699040058E-2</v>
      </c>
      <c r="I201" s="59">
        <f>E201*1.15</f>
        <v>46017.836844999991</v>
      </c>
      <c r="J201" s="60">
        <f t="shared" si="33"/>
        <v>6002.3265449999963</v>
      </c>
      <c r="K201" s="61">
        <f t="shared" si="34"/>
        <v>0.13043478260869559</v>
      </c>
      <c r="L201" s="53">
        <f t="shared" si="30"/>
        <v>38306.73000000001</v>
      </c>
      <c r="M201" s="53">
        <f t="shared" si="31"/>
        <v>48318.72868724999</v>
      </c>
    </row>
    <row r="202" spans="1:13" s="53" customFormat="1" ht="13.2" x14ac:dyDescent="0.25">
      <c r="A202" s="54">
        <v>194</v>
      </c>
      <c r="B202" s="55" t="s">
        <v>241</v>
      </c>
      <c r="C202" s="56" t="s">
        <v>447</v>
      </c>
      <c r="D202" s="57" t="s">
        <v>503</v>
      </c>
      <c r="E202" s="58">
        <v>63860</v>
      </c>
      <c r="F202" s="59">
        <v>52574.032499999987</v>
      </c>
      <c r="G202" s="60">
        <f t="shared" si="44"/>
        <v>-11285.967500000013</v>
      </c>
      <c r="H202" s="61">
        <f t="shared" si="45"/>
        <v>-0.2146680968403939</v>
      </c>
      <c r="I202" s="59">
        <f>E202*1.15</f>
        <v>73439</v>
      </c>
      <c r="J202" s="60">
        <f t="shared" si="33"/>
        <v>9579</v>
      </c>
      <c r="K202" s="61">
        <f t="shared" si="34"/>
        <v>0.13043478260869565</v>
      </c>
      <c r="L202" s="53">
        <f t="shared" ref="L202:L212" si="46">F202*1.05</f>
        <v>55202.734124999988</v>
      </c>
      <c r="M202" s="53">
        <f t="shared" ref="M202:M212" si="47">I202*1.05</f>
        <v>77110.95</v>
      </c>
    </row>
    <row r="203" spans="1:13" s="53" customFormat="1" ht="13.2" x14ac:dyDescent="0.25">
      <c r="A203" s="54">
        <v>195</v>
      </c>
      <c r="B203" s="55" t="s">
        <v>242</v>
      </c>
      <c r="C203" s="56" t="s">
        <v>506</v>
      </c>
      <c r="D203" s="57" t="s">
        <v>503</v>
      </c>
      <c r="E203" s="58">
        <v>146.85740000000001</v>
      </c>
      <c r="F203" s="59">
        <v>185.77461099999994</v>
      </c>
      <c r="G203" s="60">
        <f t="shared" si="44"/>
        <v>38.917210999999924</v>
      </c>
      <c r="H203" s="61">
        <f t="shared" si="45"/>
        <v>0.20948616600790479</v>
      </c>
      <c r="I203" s="59">
        <f t="shared" ref="I203:I208" si="48">F203</f>
        <v>185.77461099999994</v>
      </c>
      <c r="J203" s="60">
        <f t="shared" si="33"/>
        <v>38.917210999999924</v>
      </c>
      <c r="K203" s="61">
        <f t="shared" si="34"/>
        <v>0.20948616600790479</v>
      </c>
      <c r="L203" s="53">
        <f t="shared" si="46"/>
        <v>195.06334154999993</v>
      </c>
      <c r="M203" s="53">
        <f t="shared" si="47"/>
        <v>195.06334154999993</v>
      </c>
    </row>
    <row r="204" spans="1:13" s="53" customFormat="1" ht="13.2" x14ac:dyDescent="0.25">
      <c r="A204" s="54">
        <v>196</v>
      </c>
      <c r="B204" s="55" t="s">
        <v>243</v>
      </c>
      <c r="C204" s="56" t="s">
        <v>448</v>
      </c>
      <c r="D204" s="57" t="s">
        <v>503</v>
      </c>
      <c r="E204" s="58">
        <v>8196.74</v>
      </c>
      <c r="F204" s="59">
        <v>9580.5913499999988</v>
      </c>
      <c r="G204" s="60">
        <f t="shared" si="44"/>
        <v>1383.851349999999</v>
      </c>
      <c r="H204" s="61">
        <f t="shared" si="45"/>
        <v>0.14444320809069883</v>
      </c>
      <c r="I204" s="59">
        <f t="shared" si="48"/>
        <v>9580.5913499999988</v>
      </c>
      <c r="J204" s="60">
        <f t="shared" si="33"/>
        <v>1383.851349999999</v>
      </c>
      <c r="K204" s="61">
        <f t="shared" si="34"/>
        <v>0.14444320809069883</v>
      </c>
      <c r="L204" s="53">
        <f t="shared" si="46"/>
        <v>10059.620917499999</v>
      </c>
      <c r="M204" s="53">
        <f t="shared" si="47"/>
        <v>10059.620917499999</v>
      </c>
    </row>
    <row r="205" spans="1:13" s="53" customFormat="1" ht="13.2" x14ac:dyDescent="0.25">
      <c r="A205" s="54">
        <v>197</v>
      </c>
      <c r="B205" s="55" t="s">
        <v>244</v>
      </c>
      <c r="C205" s="56" t="s">
        <v>449</v>
      </c>
      <c r="D205" s="57" t="s">
        <v>503</v>
      </c>
      <c r="E205" s="58">
        <v>8196.74</v>
      </c>
      <c r="F205" s="59">
        <v>9580.5913499999988</v>
      </c>
      <c r="G205" s="60">
        <f t="shared" si="44"/>
        <v>1383.851349999999</v>
      </c>
      <c r="H205" s="61">
        <f t="shared" si="45"/>
        <v>0.14444320809069883</v>
      </c>
      <c r="I205" s="59">
        <f t="shared" si="48"/>
        <v>9580.5913499999988</v>
      </c>
      <c r="J205" s="60">
        <f t="shared" ref="J205:J217" si="49">I205-E205</f>
        <v>1383.851349999999</v>
      </c>
      <c r="K205" s="61">
        <f t="shared" ref="K205:K217" si="50">J205/I205</f>
        <v>0.14444320809069883</v>
      </c>
      <c r="L205" s="53">
        <f t="shared" si="46"/>
        <v>10059.620917499999</v>
      </c>
      <c r="M205" s="53">
        <f t="shared" si="47"/>
        <v>10059.620917499999</v>
      </c>
    </row>
    <row r="206" spans="1:13" s="53" customFormat="1" ht="13.2" x14ac:dyDescent="0.25">
      <c r="A206" s="54">
        <v>198</v>
      </c>
      <c r="B206" s="55" t="s">
        <v>245</v>
      </c>
      <c r="C206" s="56" t="s">
        <v>450</v>
      </c>
      <c r="D206" s="57" t="s">
        <v>503</v>
      </c>
      <c r="E206" s="58">
        <v>236.9</v>
      </c>
      <c r="F206" s="59">
        <v>442.74999999999977</v>
      </c>
      <c r="G206" s="60">
        <f t="shared" si="44"/>
        <v>205.84999999999977</v>
      </c>
      <c r="H206" s="61">
        <f t="shared" si="45"/>
        <v>0.46493506493506465</v>
      </c>
      <c r="I206" s="59">
        <f t="shared" si="48"/>
        <v>442.74999999999977</v>
      </c>
      <c r="J206" s="60">
        <f t="shared" si="49"/>
        <v>205.84999999999977</v>
      </c>
      <c r="K206" s="61">
        <f t="shared" si="50"/>
        <v>0.46493506493506465</v>
      </c>
      <c r="L206" s="53">
        <f t="shared" si="46"/>
        <v>464.88749999999976</v>
      </c>
      <c r="M206" s="53">
        <f t="shared" si="47"/>
        <v>464.88749999999976</v>
      </c>
    </row>
    <row r="207" spans="1:13" s="53" customFormat="1" ht="13.2" x14ac:dyDescent="0.25">
      <c r="A207" s="54">
        <v>199</v>
      </c>
      <c r="B207" s="55" t="s">
        <v>246</v>
      </c>
      <c r="C207" s="56" t="s">
        <v>451</v>
      </c>
      <c r="D207" s="57" t="s">
        <v>503</v>
      </c>
      <c r="E207" s="58">
        <v>222.30833333333334</v>
      </c>
      <c r="F207" s="59">
        <v>832.78745000000004</v>
      </c>
      <c r="G207" s="60">
        <f t="shared" si="44"/>
        <v>610.47911666666664</v>
      </c>
      <c r="H207" s="61">
        <f t="shared" si="45"/>
        <v>0.73305513509679643</v>
      </c>
      <c r="I207" s="59">
        <f t="shared" si="48"/>
        <v>832.78745000000004</v>
      </c>
      <c r="J207" s="60">
        <f t="shared" si="49"/>
        <v>610.47911666666664</v>
      </c>
      <c r="K207" s="61">
        <f t="shared" si="50"/>
        <v>0.73305513509679643</v>
      </c>
      <c r="L207" s="53">
        <f t="shared" si="46"/>
        <v>874.42682250000007</v>
      </c>
      <c r="M207" s="53">
        <f t="shared" si="47"/>
        <v>874.42682250000007</v>
      </c>
    </row>
    <row r="208" spans="1:13" s="53" customFormat="1" ht="13.2" x14ac:dyDescent="0.25">
      <c r="A208" s="54">
        <v>200</v>
      </c>
      <c r="B208" s="55" t="s">
        <v>247</v>
      </c>
      <c r="C208" s="56" t="s">
        <v>452</v>
      </c>
      <c r="D208" s="57" t="s">
        <v>503</v>
      </c>
      <c r="E208" s="58">
        <v>114.15833333333335</v>
      </c>
      <c r="F208" s="59">
        <v>252.99999999999997</v>
      </c>
      <c r="G208" s="60">
        <f t="shared" si="44"/>
        <v>138.84166666666664</v>
      </c>
      <c r="H208" s="61">
        <f t="shared" si="45"/>
        <v>0.54878129117259544</v>
      </c>
      <c r="I208" s="59">
        <f t="shared" si="48"/>
        <v>252.99999999999997</v>
      </c>
      <c r="J208" s="60">
        <f t="shared" si="49"/>
        <v>138.84166666666664</v>
      </c>
      <c r="K208" s="61">
        <f t="shared" si="50"/>
        <v>0.54878129117259544</v>
      </c>
      <c r="L208" s="53">
        <f t="shared" si="46"/>
        <v>265.64999999999998</v>
      </c>
      <c r="M208" s="53">
        <f t="shared" si="47"/>
        <v>265.64999999999998</v>
      </c>
    </row>
    <row r="209" spans="1:14" s="53" customFormat="1" ht="26.4" x14ac:dyDescent="0.25">
      <c r="A209" s="54">
        <v>201</v>
      </c>
      <c r="B209" s="55" t="s">
        <v>248</v>
      </c>
      <c r="C209" s="56" t="s">
        <v>453</v>
      </c>
      <c r="D209" s="57" t="s">
        <v>503</v>
      </c>
      <c r="E209" s="58">
        <v>244.625</v>
      </c>
      <c r="F209" s="59">
        <v>189.74999999999997</v>
      </c>
      <c r="G209" s="60">
        <f t="shared" si="44"/>
        <v>-54.875000000000028</v>
      </c>
      <c r="H209" s="61">
        <f t="shared" si="45"/>
        <v>-0.28919631093544157</v>
      </c>
      <c r="I209" s="59">
        <f>E209*1.15</f>
        <v>281.31874999999997</v>
      </c>
      <c r="J209" s="60">
        <f t="shared" si="49"/>
        <v>36.693749999999966</v>
      </c>
      <c r="K209" s="61">
        <f t="shared" si="50"/>
        <v>0.13043478260869554</v>
      </c>
      <c r="L209" s="53">
        <f t="shared" si="46"/>
        <v>199.23749999999998</v>
      </c>
      <c r="M209" s="53">
        <f t="shared" si="47"/>
        <v>295.38468749999998</v>
      </c>
    </row>
    <row r="210" spans="1:14" s="53" customFormat="1" ht="13.2" x14ac:dyDescent="0.25">
      <c r="A210" s="54">
        <v>202</v>
      </c>
      <c r="B210" s="55" t="s">
        <v>249</v>
      </c>
      <c r="C210" s="56" t="s">
        <v>454</v>
      </c>
      <c r="D210" s="57" t="s">
        <v>503</v>
      </c>
      <c r="E210" s="58">
        <v>2418.7833333333333</v>
      </c>
      <c r="F210" s="59">
        <v>2351.8247500000002</v>
      </c>
      <c r="G210" s="60">
        <f t="shared" si="44"/>
        <v>-66.958583333333081</v>
      </c>
      <c r="H210" s="61">
        <f t="shared" si="45"/>
        <v>-2.8470906828127002E-2</v>
      </c>
      <c r="I210" s="59">
        <f>E210*1.15</f>
        <v>2781.600833333333</v>
      </c>
      <c r="J210" s="60">
        <f t="shared" si="49"/>
        <v>362.81749999999965</v>
      </c>
      <c r="K210" s="61">
        <f t="shared" si="50"/>
        <v>0.13043478260869554</v>
      </c>
      <c r="L210" s="53">
        <f t="shared" si="46"/>
        <v>2469.4159875000005</v>
      </c>
      <c r="M210" s="53">
        <f t="shared" si="47"/>
        <v>2920.6808749999996</v>
      </c>
    </row>
    <row r="211" spans="1:14" s="53" customFormat="1" ht="13.2" x14ac:dyDescent="0.25">
      <c r="A211" s="54">
        <v>203</v>
      </c>
      <c r="B211" s="55" t="s">
        <v>250</v>
      </c>
      <c r="C211" s="56" t="s">
        <v>455</v>
      </c>
      <c r="D211" s="57" t="s">
        <v>503</v>
      </c>
      <c r="E211" s="58">
        <v>3429.041666666667</v>
      </c>
      <c r="F211" s="59">
        <v>1772.0119999999997</v>
      </c>
      <c r="G211" s="60">
        <f t="shared" si="44"/>
        <v>-1657.0296666666673</v>
      </c>
      <c r="H211" s="61">
        <f t="shared" si="45"/>
        <v>-0.935111989459816</v>
      </c>
      <c r="I211" s="59">
        <f>E211*1.15</f>
        <v>3943.3979166666668</v>
      </c>
      <c r="J211" s="60">
        <f t="shared" si="49"/>
        <v>514.35624999999982</v>
      </c>
      <c r="K211" s="61">
        <f t="shared" si="50"/>
        <v>0.13043478260869559</v>
      </c>
      <c r="L211" s="53">
        <f t="shared" si="46"/>
        <v>1860.6125999999997</v>
      </c>
      <c r="M211" s="53">
        <f t="shared" si="47"/>
        <v>4140.5678125000004</v>
      </c>
    </row>
    <row r="212" spans="1:14" s="53" customFormat="1" ht="13.2" x14ac:dyDescent="0.25">
      <c r="A212" s="54">
        <v>204</v>
      </c>
      <c r="B212" s="55" t="s">
        <v>251</v>
      </c>
      <c r="C212" s="56" t="s">
        <v>456</v>
      </c>
      <c r="D212" s="57" t="s">
        <v>503</v>
      </c>
      <c r="E212" s="58">
        <v>24718.578600000001</v>
      </c>
      <c r="F212" s="59">
        <v>32207.071986869996</v>
      </c>
      <c r="G212" s="64">
        <f t="shared" si="44"/>
        <v>7488.4933868699954</v>
      </c>
      <c r="H212" s="61">
        <f t="shared" si="45"/>
        <v>0.23251084078437381</v>
      </c>
      <c r="I212" s="59">
        <f t="shared" ref="I212" si="51">F212</f>
        <v>32207.071986869996</v>
      </c>
      <c r="J212" s="60">
        <f t="shared" si="49"/>
        <v>7488.4933868699954</v>
      </c>
      <c r="K212" s="61">
        <f t="shared" si="50"/>
        <v>0.23251084078437381</v>
      </c>
      <c r="L212" s="53">
        <f t="shared" si="46"/>
        <v>33817.425586213496</v>
      </c>
      <c r="M212" s="53">
        <f t="shared" si="47"/>
        <v>33817.425586213496</v>
      </c>
    </row>
    <row r="213" spans="1:14" x14ac:dyDescent="0.25">
      <c r="A213" s="54">
        <v>205</v>
      </c>
      <c r="B213" s="65" t="s">
        <v>461</v>
      </c>
      <c r="C213" s="66" t="s">
        <v>471</v>
      </c>
      <c r="D213" s="57" t="s">
        <v>503</v>
      </c>
      <c r="E213" s="58">
        <v>1966.9807000000001</v>
      </c>
      <c r="F213" s="67">
        <v>24.58045952380952</v>
      </c>
      <c r="G213" s="64"/>
      <c r="H213" s="61"/>
      <c r="I213" s="59">
        <f>E213*1.15</f>
        <v>2262.0278049999997</v>
      </c>
      <c r="J213" s="60">
        <f t="shared" si="49"/>
        <v>295.04710499999965</v>
      </c>
      <c r="K213" s="61">
        <f t="shared" si="50"/>
        <v>0.13043478260869551</v>
      </c>
      <c r="M213" s="28" t="s">
        <v>507</v>
      </c>
    </row>
    <row r="214" spans="1:14" x14ac:dyDescent="0.25">
      <c r="A214" s="54">
        <v>206</v>
      </c>
      <c r="B214" s="65" t="s">
        <v>462</v>
      </c>
      <c r="C214" s="66" t="s">
        <v>472</v>
      </c>
      <c r="D214" s="57" t="s">
        <v>503</v>
      </c>
      <c r="E214" s="58">
        <v>2605.4056</v>
      </c>
      <c r="F214" s="67">
        <v>36.436514550533026</v>
      </c>
      <c r="G214" s="64"/>
      <c r="H214" s="61"/>
      <c r="I214" s="59">
        <f t="shared" ref="I214:I217" si="52">E214*1.15</f>
        <v>2996.2164399999997</v>
      </c>
      <c r="J214" s="60">
        <f t="shared" si="49"/>
        <v>390.81083999999964</v>
      </c>
      <c r="K214" s="61">
        <f t="shared" si="50"/>
        <v>0.13043478260869554</v>
      </c>
      <c r="M214" s="28" t="s">
        <v>507</v>
      </c>
    </row>
    <row r="215" spans="1:14" x14ac:dyDescent="0.25">
      <c r="A215" s="54">
        <v>207</v>
      </c>
      <c r="B215" s="65" t="s">
        <v>463</v>
      </c>
      <c r="C215" s="66" t="s">
        <v>473</v>
      </c>
      <c r="D215" s="57" t="s">
        <v>503</v>
      </c>
      <c r="E215" s="58">
        <v>5623.8823999999995</v>
      </c>
      <c r="F215" s="67">
        <v>82.960205555555561</v>
      </c>
      <c r="G215" s="64"/>
      <c r="H215" s="61"/>
      <c r="I215" s="59">
        <f t="shared" si="52"/>
        <v>6467.4647599999989</v>
      </c>
      <c r="J215" s="60">
        <f t="shared" si="49"/>
        <v>843.58235999999943</v>
      </c>
      <c r="K215" s="61">
        <f t="shared" si="50"/>
        <v>0.13043478260869559</v>
      </c>
      <c r="M215" s="28" t="s">
        <v>507</v>
      </c>
    </row>
    <row r="216" spans="1:14" x14ac:dyDescent="0.25">
      <c r="A216" s="54">
        <v>208</v>
      </c>
      <c r="B216" s="55"/>
      <c r="C216" s="56" t="s">
        <v>485</v>
      </c>
      <c r="D216" s="57" t="s">
        <v>503</v>
      </c>
      <c r="E216" s="58">
        <v>3030.26</v>
      </c>
      <c r="F216" s="68">
        <v>37.030952380952378</v>
      </c>
      <c r="G216" s="64"/>
      <c r="H216" s="61"/>
      <c r="I216" s="59">
        <f t="shared" si="52"/>
        <v>3484.799</v>
      </c>
      <c r="J216" s="60">
        <f t="shared" si="49"/>
        <v>454.53899999999976</v>
      </c>
      <c r="K216" s="61">
        <f t="shared" si="50"/>
        <v>0.13043478260869559</v>
      </c>
      <c r="M216" s="28" t="s">
        <v>507</v>
      </c>
      <c r="N216" s="28" t="s">
        <v>508</v>
      </c>
    </row>
    <row r="217" spans="1:14" x14ac:dyDescent="0.25">
      <c r="A217" s="54">
        <v>209</v>
      </c>
      <c r="B217" s="55"/>
      <c r="C217" s="56" t="s">
        <v>486</v>
      </c>
      <c r="D217" s="57" t="s">
        <v>503</v>
      </c>
      <c r="E217" s="58">
        <v>3030.26</v>
      </c>
      <c r="F217" s="68">
        <v>37.030952380952378</v>
      </c>
      <c r="G217" s="64"/>
      <c r="H217" s="61"/>
      <c r="I217" s="59">
        <f t="shared" si="52"/>
        <v>3484.799</v>
      </c>
      <c r="J217" s="60">
        <f t="shared" si="49"/>
        <v>454.53899999999976</v>
      </c>
      <c r="K217" s="61">
        <f t="shared" si="50"/>
        <v>0.13043478260869559</v>
      </c>
      <c r="M217" s="28" t="s">
        <v>507</v>
      </c>
      <c r="N217" s="28" t="s">
        <v>509</v>
      </c>
    </row>
    <row r="218" spans="1:14" x14ac:dyDescent="0.25">
      <c r="A218" s="54">
        <v>210</v>
      </c>
      <c r="B218" s="55" t="s">
        <v>253</v>
      </c>
      <c r="C218" s="56" t="s">
        <v>459</v>
      </c>
      <c r="D218" s="57" t="s">
        <v>503</v>
      </c>
      <c r="E218" s="58">
        <v>16482.47</v>
      </c>
      <c r="F218" s="59">
        <v>21475.83689240001</v>
      </c>
      <c r="G218" s="64">
        <f>F218-E218</f>
        <v>4993.3668924000085</v>
      </c>
      <c r="H218" s="61">
        <f>G218/F218</f>
        <v>0.23251093391229327</v>
      </c>
      <c r="I218" s="59"/>
      <c r="J218" s="60"/>
      <c r="K218" s="61"/>
    </row>
    <row r="220" spans="1:14" ht="82.8" x14ac:dyDescent="0.3">
      <c r="A220" s="201" t="s">
        <v>0</v>
      </c>
      <c r="B220" s="201" t="s">
        <v>1</v>
      </c>
      <c r="C220" s="201" t="s">
        <v>2</v>
      </c>
      <c r="D220" s="71" t="s">
        <v>510</v>
      </c>
      <c r="E220" s="201" t="s">
        <v>497</v>
      </c>
      <c r="F220" s="202" t="s">
        <v>498</v>
      </c>
      <c r="G220" s="200" t="s">
        <v>500</v>
      </c>
      <c r="H220" s="200" t="s">
        <v>501</v>
      </c>
      <c r="I220" s="72" t="s">
        <v>511</v>
      </c>
      <c r="J220" s="200" t="s">
        <v>500</v>
      </c>
      <c r="K220" s="200" t="s">
        <v>501</v>
      </c>
      <c r="L220"/>
    </row>
    <row r="221" spans="1:14" ht="14.4" x14ac:dyDescent="0.3">
      <c r="A221" s="201"/>
      <c r="B221" s="201"/>
      <c r="C221" s="201"/>
      <c r="D221" s="71" t="s">
        <v>4</v>
      </c>
      <c r="E221" s="201"/>
      <c r="F221" s="202"/>
      <c r="G221" s="200"/>
      <c r="H221" s="200"/>
      <c r="I221" s="72" t="s">
        <v>4</v>
      </c>
      <c r="J221" s="200"/>
      <c r="K221" s="200"/>
      <c r="L221"/>
    </row>
    <row r="222" spans="1:14" ht="14.4" x14ac:dyDescent="0.3">
      <c r="A222" s="3">
        <v>1</v>
      </c>
      <c r="B222" s="73" t="s">
        <v>460</v>
      </c>
      <c r="C222" s="74" t="s">
        <v>470</v>
      </c>
      <c r="D222" s="11">
        <v>63.75613267460318</v>
      </c>
      <c r="E222" s="75" t="s">
        <v>512</v>
      </c>
      <c r="F222" s="11">
        <v>73.037300000000002</v>
      </c>
      <c r="G222" s="60">
        <f>D222-F222</f>
        <v>-9.2811673253968223</v>
      </c>
      <c r="H222" s="61">
        <f>G222/D222</f>
        <v>-0.14557293449346737</v>
      </c>
      <c r="I222" s="11">
        <f>F222*1.15</f>
        <v>83.99289499999999</v>
      </c>
      <c r="J222" s="60">
        <f>I222-F222</f>
        <v>10.955594999999988</v>
      </c>
      <c r="K222" s="61">
        <f>J222/I222</f>
        <v>0.13043478260869554</v>
      </c>
      <c r="L222"/>
    </row>
    <row r="223" spans="1:14" ht="14.4" x14ac:dyDescent="0.3">
      <c r="A223" s="3">
        <v>2</v>
      </c>
      <c r="B223" s="73" t="s">
        <v>464</v>
      </c>
      <c r="C223" s="74" t="s">
        <v>474</v>
      </c>
      <c r="D223" s="12">
        <v>443.0622249999999</v>
      </c>
      <c r="E223" s="75" t="s">
        <v>513</v>
      </c>
      <c r="F223" s="12">
        <v>385.2715</v>
      </c>
      <c r="G223" s="60">
        <f>D223-F223</f>
        <v>57.790724999999895</v>
      </c>
      <c r="H223" s="61">
        <f>G223/D223</f>
        <v>0.13043478260869545</v>
      </c>
      <c r="I223" s="12">
        <f t="shared" ref="I223:I233" si="53">F223*1.15</f>
        <v>443.06222499999996</v>
      </c>
      <c r="J223" s="60">
        <f t="shared" ref="J223:J233" si="54">I223-F223</f>
        <v>57.790724999999952</v>
      </c>
      <c r="K223" s="61">
        <f t="shared" ref="K223:K233" si="55">J223/I223</f>
        <v>0.13043478260869557</v>
      </c>
      <c r="L223"/>
    </row>
    <row r="224" spans="1:14" ht="14.4" x14ac:dyDescent="0.3">
      <c r="A224" s="3">
        <v>3</v>
      </c>
      <c r="B224" s="73" t="s">
        <v>465</v>
      </c>
      <c r="C224" s="74" t="s">
        <v>475</v>
      </c>
      <c r="D224" s="12">
        <v>146.58016931999998</v>
      </c>
      <c r="E224" s="75" t="s">
        <v>513</v>
      </c>
      <c r="F224" s="12">
        <v>203.94</v>
      </c>
      <c r="G224" s="60">
        <f>D224-F224</f>
        <v>-57.359830680000016</v>
      </c>
      <c r="H224" s="61">
        <f>G224/D224</f>
        <v>-0.39132053773779896</v>
      </c>
      <c r="I224" s="12">
        <f t="shared" si="53"/>
        <v>234.53099999999998</v>
      </c>
      <c r="J224" s="60">
        <f t="shared" si="54"/>
        <v>30.59099999999998</v>
      </c>
      <c r="K224" s="61">
        <f t="shared" si="55"/>
        <v>0.13043478260869557</v>
      </c>
      <c r="L224"/>
    </row>
    <row r="225" spans="1:12" ht="14.4" x14ac:dyDescent="0.3">
      <c r="A225" s="3">
        <v>4</v>
      </c>
      <c r="B225" s="73" t="s">
        <v>466</v>
      </c>
      <c r="C225" s="74" t="s">
        <v>476</v>
      </c>
      <c r="D225" s="12">
        <v>82.997914999999992</v>
      </c>
      <c r="E225" s="75" t="s">
        <v>513</v>
      </c>
      <c r="F225" s="12">
        <v>73.397800000000004</v>
      </c>
      <c r="G225" s="60">
        <f>D225-F225</f>
        <v>9.6001149999999882</v>
      </c>
      <c r="H225" s="61">
        <f>G225/D225</f>
        <v>0.11566694175389815</v>
      </c>
      <c r="I225" s="12">
        <f t="shared" si="53"/>
        <v>84.407470000000004</v>
      </c>
      <c r="J225" s="60">
        <f t="shared" si="54"/>
        <v>11.00967</v>
      </c>
      <c r="K225" s="61">
        <f t="shared" si="55"/>
        <v>0.13043478260869565</v>
      </c>
      <c r="L225"/>
    </row>
    <row r="226" spans="1:12" ht="14.4" x14ac:dyDescent="0.3">
      <c r="A226" s="3">
        <v>5</v>
      </c>
      <c r="B226" s="73" t="s">
        <v>467</v>
      </c>
      <c r="C226" s="74" t="s">
        <v>477</v>
      </c>
      <c r="D226" s="12">
        <v>418.54307499999999</v>
      </c>
      <c r="E226" s="75" t="s">
        <v>514</v>
      </c>
      <c r="F226" s="76">
        <v>2325.0086999999999</v>
      </c>
      <c r="G226" s="60"/>
      <c r="H226" s="61"/>
      <c r="I226" s="76">
        <f t="shared" si="53"/>
        <v>2673.7600049999996</v>
      </c>
      <c r="J226" s="60">
        <f t="shared" si="54"/>
        <v>348.75130499999977</v>
      </c>
      <c r="K226" s="61">
        <f t="shared" si="55"/>
        <v>0.13043478260869559</v>
      </c>
      <c r="L226"/>
    </row>
    <row r="227" spans="1:12" ht="14.4" x14ac:dyDescent="0.3">
      <c r="A227" s="3">
        <v>6</v>
      </c>
      <c r="B227" s="73" t="s">
        <v>468</v>
      </c>
      <c r="C227" s="74" t="s">
        <v>478</v>
      </c>
      <c r="D227" s="12">
        <v>448.49907999999994</v>
      </c>
      <c r="E227" s="75" t="s">
        <v>514</v>
      </c>
      <c r="F227" s="76">
        <v>2491.3846000000003</v>
      </c>
      <c r="G227" s="60"/>
      <c r="H227" s="61"/>
      <c r="I227" s="76">
        <f t="shared" si="53"/>
        <v>2865.09229</v>
      </c>
      <c r="J227" s="60">
        <f t="shared" si="54"/>
        <v>373.70768999999973</v>
      </c>
      <c r="K227" s="61">
        <f t="shared" si="55"/>
        <v>0.13043478260869557</v>
      </c>
      <c r="L227"/>
    </row>
    <row r="228" spans="1:12" ht="14.4" x14ac:dyDescent="0.3">
      <c r="A228" s="3">
        <v>7</v>
      </c>
      <c r="B228" s="73" t="s">
        <v>469</v>
      </c>
      <c r="C228" s="74" t="s">
        <v>479</v>
      </c>
      <c r="D228" s="12">
        <v>173.01991500000003</v>
      </c>
      <c r="E228" s="75" t="s">
        <v>514</v>
      </c>
      <c r="F228" s="76">
        <v>1028.6404</v>
      </c>
      <c r="G228" s="60"/>
      <c r="H228" s="61"/>
      <c r="I228" s="76">
        <f t="shared" si="53"/>
        <v>1182.9364599999999</v>
      </c>
      <c r="J228" s="60">
        <f t="shared" si="54"/>
        <v>154.2960599999999</v>
      </c>
      <c r="K228" s="61">
        <f t="shared" si="55"/>
        <v>0.13043478260869557</v>
      </c>
      <c r="L228"/>
    </row>
    <row r="229" spans="1:12" ht="14.4" x14ac:dyDescent="0.3">
      <c r="A229" s="3">
        <v>8</v>
      </c>
      <c r="B229" s="73"/>
      <c r="C229" s="74" t="s">
        <v>480</v>
      </c>
      <c r="D229" s="12">
        <v>1071.9725000000001</v>
      </c>
      <c r="E229" s="75" t="s">
        <v>514</v>
      </c>
      <c r="F229" s="76">
        <v>3203.5574999999999</v>
      </c>
      <c r="G229" s="60"/>
      <c r="H229" s="61"/>
      <c r="I229" s="76">
        <f t="shared" si="53"/>
        <v>3684.0911249999995</v>
      </c>
      <c r="J229" s="60">
        <f t="shared" si="54"/>
        <v>480.53362499999957</v>
      </c>
      <c r="K229" s="61">
        <f t="shared" si="55"/>
        <v>0.13043478260869557</v>
      </c>
      <c r="L229"/>
    </row>
    <row r="230" spans="1:12" ht="14.4" x14ac:dyDescent="0.3">
      <c r="A230" s="3">
        <v>9</v>
      </c>
      <c r="B230" s="77" t="s">
        <v>106</v>
      </c>
      <c r="C230" s="78" t="s">
        <v>302</v>
      </c>
      <c r="D230" s="62">
        <v>4128.3282857142849</v>
      </c>
      <c r="E230" s="75" t="s">
        <v>513</v>
      </c>
      <c r="F230" s="12">
        <v>41.2</v>
      </c>
      <c r="G230" s="62"/>
      <c r="H230" s="61"/>
      <c r="I230" s="12">
        <f t="shared" si="53"/>
        <v>47.38</v>
      </c>
      <c r="J230" s="62">
        <f t="shared" si="54"/>
        <v>6.18</v>
      </c>
      <c r="K230" s="61">
        <f t="shared" si="55"/>
        <v>0.13043478260869565</v>
      </c>
      <c r="L230" s="79" t="s">
        <v>515</v>
      </c>
    </row>
    <row r="231" spans="1:12" ht="14.4" x14ac:dyDescent="0.3">
      <c r="A231" s="3">
        <v>10</v>
      </c>
      <c r="B231" s="77"/>
      <c r="C231" s="78" t="s">
        <v>438</v>
      </c>
      <c r="D231" s="62">
        <v>6611.1682999999994</v>
      </c>
      <c r="E231" s="75" t="s">
        <v>513</v>
      </c>
      <c r="F231" s="12">
        <v>72.305999999999997</v>
      </c>
      <c r="G231" s="62"/>
      <c r="H231" s="61"/>
      <c r="I231" s="12">
        <f t="shared" si="53"/>
        <v>83.151899999999983</v>
      </c>
      <c r="J231" s="62">
        <f t="shared" si="54"/>
        <v>10.845899999999986</v>
      </c>
      <c r="K231" s="61">
        <f t="shared" si="55"/>
        <v>0.13043478260869551</v>
      </c>
      <c r="L231" s="79" t="s">
        <v>515</v>
      </c>
    </row>
    <row r="232" spans="1:12" ht="14.4" x14ac:dyDescent="0.3">
      <c r="A232" s="3">
        <v>11</v>
      </c>
      <c r="B232" s="77"/>
      <c r="C232" s="78" t="s">
        <v>457</v>
      </c>
      <c r="D232" s="62">
        <v>16723.363249999999</v>
      </c>
      <c r="E232" s="75" t="s">
        <v>513</v>
      </c>
      <c r="F232" s="12">
        <v>182.928</v>
      </c>
      <c r="G232" s="62"/>
      <c r="H232" s="61"/>
      <c r="I232" s="12">
        <f t="shared" si="53"/>
        <v>210.36719999999997</v>
      </c>
      <c r="J232" s="62">
        <f t="shared" si="54"/>
        <v>27.439199999999971</v>
      </c>
      <c r="K232" s="61">
        <f t="shared" si="55"/>
        <v>0.13043478260869554</v>
      </c>
      <c r="L232" s="79" t="s">
        <v>515</v>
      </c>
    </row>
    <row r="233" spans="1:12" ht="14.4" x14ac:dyDescent="0.3">
      <c r="A233" s="3">
        <v>12</v>
      </c>
      <c r="B233" s="77" t="s">
        <v>252</v>
      </c>
      <c r="C233" s="78" t="s">
        <v>458</v>
      </c>
      <c r="D233" s="62">
        <v>18557.916849999998</v>
      </c>
      <c r="E233" s="75" t="s">
        <v>513</v>
      </c>
      <c r="F233" s="12">
        <v>203.01300000000001</v>
      </c>
      <c r="G233" s="62"/>
      <c r="H233" s="61"/>
      <c r="I233" s="12">
        <f t="shared" si="53"/>
        <v>233.46494999999999</v>
      </c>
      <c r="J233" s="62">
        <f t="shared" si="54"/>
        <v>30.451949999999982</v>
      </c>
      <c r="K233" s="61">
        <f t="shared" si="55"/>
        <v>0.13043478260869559</v>
      </c>
      <c r="L233" s="79" t="s">
        <v>515</v>
      </c>
    </row>
  </sheetData>
  <mergeCells count="9">
    <mergeCell ref="H220:H221"/>
    <mergeCell ref="J220:J221"/>
    <mergeCell ref="K220:K221"/>
    <mergeCell ref="A220:A221"/>
    <mergeCell ref="B220:B221"/>
    <mergeCell ref="C220:C221"/>
    <mergeCell ref="E220:E221"/>
    <mergeCell ref="F220:F221"/>
    <mergeCell ref="G220:G2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8"/>
  <sheetViews>
    <sheetView topLeftCell="A97" zoomScale="85" zoomScaleNormal="85" workbookViewId="0">
      <selection activeCell="D120" sqref="D120"/>
    </sheetView>
  </sheetViews>
  <sheetFormatPr defaultRowHeight="14.4" x14ac:dyDescent="0.3"/>
  <cols>
    <col min="1" max="1" width="6.44140625" customWidth="1"/>
    <col min="2" max="2" width="9.109375" customWidth="1"/>
    <col min="3" max="3" width="18.5546875" customWidth="1"/>
    <col min="4" max="4" width="33.109375" customWidth="1"/>
    <col min="5" max="5" width="0" hidden="1" customWidth="1"/>
    <col min="6" max="6" width="12.6640625" customWidth="1"/>
    <col min="7" max="7" width="0" hidden="1" customWidth="1"/>
    <col min="8" max="8" width="12.44140625" customWidth="1"/>
    <col min="9" max="9" width="13.88671875" customWidth="1"/>
    <col min="13" max="13" width="0" hidden="1" customWidth="1"/>
    <col min="14" max="14" width="69.5546875" customWidth="1"/>
  </cols>
  <sheetData>
    <row r="1" spans="1:14" ht="29.25" customHeight="1" x14ac:dyDescent="0.3">
      <c r="A1" s="205" t="s">
        <v>0</v>
      </c>
      <c r="B1" s="105"/>
      <c r="C1" s="106"/>
      <c r="D1" s="207" t="s">
        <v>2</v>
      </c>
      <c r="E1" s="209" t="s">
        <v>521</v>
      </c>
      <c r="F1" s="210"/>
      <c r="G1" s="211"/>
      <c r="H1" s="209" t="s">
        <v>487</v>
      </c>
      <c r="I1" s="210"/>
      <c r="J1" s="211"/>
      <c r="K1" s="209" t="s">
        <v>488</v>
      </c>
      <c r="L1" s="210"/>
      <c r="M1" s="211"/>
      <c r="N1" s="20"/>
    </row>
    <row r="2" spans="1:14" ht="42" thickBot="1" x14ac:dyDescent="0.35">
      <c r="A2" s="206"/>
      <c r="B2" s="107" t="s">
        <v>517</v>
      </c>
      <c r="C2" s="107" t="s">
        <v>516</v>
      </c>
      <c r="D2" s="208"/>
      <c r="E2" s="108" t="s">
        <v>489</v>
      </c>
      <c r="F2" s="109" t="s">
        <v>490</v>
      </c>
      <c r="G2" s="110" t="s">
        <v>491</v>
      </c>
      <c r="H2" s="112" t="s">
        <v>492</v>
      </c>
      <c r="I2" s="109" t="s">
        <v>493</v>
      </c>
      <c r="J2" s="113" t="s">
        <v>491</v>
      </c>
      <c r="K2" s="119" t="s">
        <v>494</v>
      </c>
      <c r="L2" s="111" t="s">
        <v>495</v>
      </c>
      <c r="M2" s="120" t="s">
        <v>491</v>
      </c>
      <c r="N2" s="157" t="s">
        <v>525</v>
      </c>
    </row>
    <row r="3" spans="1:14" ht="15" thickBot="1" x14ac:dyDescent="0.35">
      <c r="A3" s="97"/>
      <c r="B3" s="98"/>
      <c r="C3" s="98"/>
      <c r="D3" s="99"/>
      <c r="E3" s="100"/>
      <c r="F3" s="101"/>
      <c r="G3" s="102"/>
      <c r="H3" s="114"/>
      <c r="I3" s="103"/>
      <c r="J3" s="115"/>
      <c r="K3" s="121"/>
      <c r="L3" s="104"/>
      <c r="M3" s="122"/>
      <c r="N3" s="20"/>
    </row>
    <row r="4" spans="1:14" x14ac:dyDescent="0.3">
      <c r="A4" s="82">
        <v>1</v>
      </c>
      <c r="B4" s="83" t="s">
        <v>496</v>
      </c>
      <c r="C4" s="83" t="s">
        <v>70</v>
      </c>
      <c r="D4" s="84" t="s">
        <v>254</v>
      </c>
      <c r="E4" s="91"/>
      <c r="F4" s="126">
        <f>VLOOKUP(D:D,'Пересчет ЧСДМ'!C:E,3,0)</f>
        <v>2266</v>
      </c>
      <c r="G4" s="92"/>
      <c r="H4" s="148">
        <v>1926.7327521749994</v>
      </c>
      <c r="I4" s="133">
        <v>2736.1949999999997</v>
      </c>
      <c r="J4" s="116">
        <f>I4/H4-1</f>
        <v>0.42012170443007002</v>
      </c>
      <c r="K4" s="123">
        <f>(H4-F4)/H4</f>
        <v>-0.17608422727127959</v>
      </c>
      <c r="L4" s="140">
        <f>(I4-F4)/I4</f>
        <v>0.17184265010351957</v>
      </c>
      <c r="M4" s="137"/>
    </row>
    <row r="5" spans="1:14" x14ac:dyDescent="0.3">
      <c r="A5" s="85">
        <v>2</v>
      </c>
      <c r="B5" s="21" t="s">
        <v>496</v>
      </c>
      <c r="C5" s="21" t="s">
        <v>71</v>
      </c>
      <c r="D5" s="81" t="s">
        <v>255</v>
      </c>
      <c r="E5" s="93"/>
      <c r="F5" s="80">
        <f>VLOOKUP(D:D,'Пересчет ЧСДМ'!C:E,3,0)</f>
        <v>2266</v>
      </c>
      <c r="G5" s="94"/>
      <c r="H5" s="148">
        <v>1881.1340625</v>
      </c>
      <c r="I5" s="133">
        <v>2736.1949999999997</v>
      </c>
      <c r="J5" s="117">
        <f>I5/H5-1</f>
        <v>0.45454545454545436</v>
      </c>
      <c r="K5" s="124">
        <f t="shared" ref="K5:K68" si="0">(H5-F5)/H5</f>
        <v>-0.20459250894033501</v>
      </c>
      <c r="L5" s="141">
        <f t="shared" ref="L5:L68" si="1">(I5-F5)/I5</f>
        <v>0.17184265010351957</v>
      </c>
      <c r="M5" s="138"/>
    </row>
    <row r="6" spans="1:14" x14ac:dyDescent="0.3">
      <c r="A6" s="85">
        <v>3</v>
      </c>
      <c r="B6" s="21" t="s">
        <v>496</v>
      </c>
      <c r="C6" s="21" t="s">
        <v>72</v>
      </c>
      <c r="D6" s="81" t="s">
        <v>256</v>
      </c>
      <c r="E6" s="93"/>
      <c r="F6" s="80">
        <f>VLOOKUP(D:D,'Пересчет ЧСДМ'!C:E,3,0)</f>
        <v>226.93990000000002</v>
      </c>
      <c r="G6" s="94"/>
      <c r="H6" s="148">
        <v>123.52725</v>
      </c>
      <c r="I6" s="133">
        <v>274.02992925000001</v>
      </c>
      <c r="J6" s="117">
        <f t="shared" ref="J6:J69" si="2">I6/H6-1</f>
        <v>1.2183763440860216</v>
      </c>
      <c r="K6" s="124">
        <f t="shared" si="0"/>
        <v>-0.83716467419132246</v>
      </c>
      <c r="L6" s="141">
        <f t="shared" si="1"/>
        <v>0.17184265010351962</v>
      </c>
      <c r="M6" s="138"/>
    </row>
    <row r="7" spans="1:14" x14ac:dyDescent="0.3">
      <c r="A7" s="85">
        <v>4</v>
      </c>
      <c r="B7" s="21" t="s">
        <v>496</v>
      </c>
      <c r="C7" s="21" t="s">
        <v>73</v>
      </c>
      <c r="D7" s="81" t="s">
        <v>257</v>
      </c>
      <c r="E7" s="93"/>
      <c r="F7" s="80">
        <f>VLOOKUP(D:D,'Пересчет ЧСДМ'!C:E,3,0)</f>
        <v>6129.6330000000007</v>
      </c>
      <c r="G7" s="94"/>
      <c r="H7" s="148">
        <v>7307.9800967249994</v>
      </c>
      <c r="I7" s="133">
        <v>7401.5318474999995</v>
      </c>
      <c r="J7" s="117">
        <f t="shared" si="2"/>
        <v>1.2801314390131546E-2</v>
      </c>
      <c r="K7" s="124">
        <f t="shared" si="0"/>
        <v>0.16124114750299656</v>
      </c>
      <c r="L7" s="141">
        <f t="shared" si="1"/>
        <v>0.17184265010351951</v>
      </c>
      <c r="M7" s="138"/>
    </row>
    <row r="8" spans="1:14" x14ac:dyDescent="0.3">
      <c r="A8" s="85">
        <v>5</v>
      </c>
      <c r="B8" s="21" t="s">
        <v>496</v>
      </c>
      <c r="C8" s="21" t="s">
        <v>76</v>
      </c>
      <c r="D8" s="81" t="s">
        <v>260</v>
      </c>
      <c r="E8" s="93"/>
      <c r="F8" s="80">
        <f>VLOOKUP(D:D,'Пересчет ЧСДМ'!C:E,3,0)</f>
        <v>15398.5</v>
      </c>
      <c r="G8" s="94"/>
      <c r="H8" s="148">
        <v>17306.433375000001</v>
      </c>
      <c r="I8" s="133">
        <v>18593.688749999998</v>
      </c>
      <c r="J8" s="117">
        <f t="shared" si="2"/>
        <v>7.4380165289255951E-2</v>
      </c>
      <c r="K8" s="124">
        <f t="shared" si="0"/>
        <v>0.1102441695327071</v>
      </c>
      <c r="L8" s="141">
        <f t="shared" si="1"/>
        <v>0.17184265010351957</v>
      </c>
      <c r="M8" s="138"/>
    </row>
    <row r="9" spans="1:14" x14ac:dyDescent="0.3">
      <c r="A9" s="85">
        <v>6</v>
      </c>
      <c r="B9" s="21" t="s">
        <v>496</v>
      </c>
      <c r="C9" s="21" t="s">
        <v>77</v>
      </c>
      <c r="D9" s="81" t="s">
        <v>68</v>
      </c>
      <c r="E9" s="93"/>
      <c r="F9" s="80">
        <f>VLOOKUP(D:D,'Пересчет ЧСДМ'!C:E,3,0)</f>
        <v>53.663000000000004</v>
      </c>
      <c r="G9" s="94"/>
      <c r="H9" s="148">
        <v>61.561499999999995</v>
      </c>
      <c r="I9" s="133">
        <v>64.798072499999989</v>
      </c>
      <c r="J9" s="117">
        <f t="shared" si="2"/>
        <v>5.2574620501449676E-2</v>
      </c>
      <c r="K9" s="124">
        <f t="shared" si="0"/>
        <v>0.12830259171722574</v>
      </c>
      <c r="L9" s="141">
        <f t="shared" si="1"/>
        <v>0.17184265010351948</v>
      </c>
      <c r="M9" s="138"/>
    </row>
    <row r="10" spans="1:14" x14ac:dyDescent="0.3">
      <c r="A10" s="85">
        <v>7</v>
      </c>
      <c r="B10" s="21" t="s">
        <v>496</v>
      </c>
      <c r="C10" s="21" t="s">
        <v>79</v>
      </c>
      <c r="D10" s="81" t="s">
        <v>262</v>
      </c>
      <c r="E10" s="93"/>
      <c r="F10" s="80">
        <f>VLOOKUP(D:D,'Пересчет ЧСДМ'!C:E,3,0)</f>
        <v>44.315750000000008</v>
      </c>
      <c r="G10" s="94"/>
      <c r="H10" s="148">
        <v>45.708137474999994</v>
      </c>
      <c r="I10" s="133">
        <v>53.511268125000015</v>
      </c>
      <c r="J10" s="117">
        <f t="shared" si="2"/>
        <v>0.17071644308998435</v>
      </c>
      <c r="K10" s="124">
        <f t="shared" si="0"/>
        <v>3.0462573010364948E-2</v>
      </c>
      <c r="L10" s="141">
        <f t="shared" si="1"/>
        <v>0.17184265010351973</v>
      </c>
      <c r="M10" s="138"/>
    </row>
    <row r="11" spans="1:14" x14ac:dyDescent="0.3">
      <c r="A11" s="85">
        <v>8</v>
      </c>
      <c r="B11" s="21" t="s">
        <v>496</v>
      </c>
      <c r="C11" s="21" t="s">
        <v>82</v>
      </c>
      <c r="D11" s="81" t="s">
        <v>270</v>
      </c>
      <c r="E11" s="93"/>
      <c r="F11" s="80">
        <f>VLOOKUP(D:D,'Пересчет ЧСДМ'!C:E,3,0)</f>
        <v>1403.9414999999999</v>
      </c>
      <c r="G11" s="94"/>
      <c r="H11" s="148">
        <v>1287.7851250000001</v>
      </c>
      <c r="I11" s="133">
        <v>1695.2593612499998</v>
      </c>
      <c r="J11" s="117">
        <f t="shared" si="2"/>
        <v>0.3164147716413479</v>
      </c>
      <c r="K11" s="124">
        <f t="shared" si="0"/>
        <v>-9.0198568647079064E-2</v>
      </c>
      <c r="L11" s="141">
        <f t="shared" si="1"/>
        <v>0.1718426501035196</v>
      </c>
      <c r="M11" s="138"/>
    </row>
    <row r="12" spans="1:14" x14ac:dyDescent="0.3">
      <c r="A12" s="85">
        <v>9</v>
      </c>
      <c r="B12" s="21" t="s">
        <v>496</v>
      </c>
      <c r="C12" s="21" t="s">
        <v>84</v>
      </c>
      <c r="D12" s="81" t="s">
        <v>69</v>
      </c>
      <c r="E12" s="93"/>
      <c r="F12" s="80">
        <f>VLOOKUP(D:D,'Пересчет ЧСДМ'!C:E,3,0)</f>
        <v>40.582000000000001</v>
      </c>
      <c r="G12" s="94"/>
      <c r="H12" s="148">
        <v>48.977890499999987</v>
      </c>
      <c r="I12" s="133">
        <v>49.002765000000004</v>
      </c>
      <c r="J12" s="117">
        <f t="shared" si="2"/>
        <v>5.0787201625235312E-4</v>
      </c>
      <c r="K12" s="124">
        <f t="shared" si="0"/>
        <v>0.17142205216045367</v>
      </c>
      <c r="L12" s="141">
        <f t="shared" si="1"/>
        <v>0.17184265010351971</v>
      </c>
      <c r="M12" s="138"/>
    </row>
    <row r="13" spans="1:14" x14ac:dyDescent="0.3">
      <c r="A13" s="85">
        <v>10</v>
      </c>
      <c r="B13" s="21" t="s">
        <v>496</v>
      </c>
      <c r="C13" s="21" t="s">
        <v>86</v>
      </c>
      <c r="D13" s="81" t="s">
        <v>274</v>
      </c>
      <c r="E13" s="93"/>
      <c r="F13" s="80">
        <f>VLOOKUP(D:D,'Пересчет ЧСДМ'!C:E,3,0)</f>
        <v>27305.3</v>
      </c>
      <c r="G13" s="94"/>
      <c r="H13" s="148">
        <v>29975.016224999999</v>
      </c>
      <c r="I13" s="133">
        <v>32971.149749999997</v>
      </c>
      <c r="J13" s="117">
        <f t="shared" si="2"/>
        <v>9.9954358740301119E-2</v>
      </c>
      <c r="K13" s="124">
        <f t="shared" si="0"/>
        <v>8.9064713258549713E-2</v>
      </c>
      <c r="L13" s="141">
        <f t="shared" si="1"/>
        <v>0.17184265010351962</v>
      </c>
      <c r="M13" s="138"/>
    </row>
    <row r="14" spans="1:14" x14ac:dyDescent="0.3">
      <c r="A14" s="85">
        <v>11</v>
      </c>
      <c r="B14" s="21" t="s">
        <v>496</v>
      </c>
      <c r="C14" s="21" t="s">
        <v>87</v>
      </c>
      <c r="D14" s="81" t="s">
        <v>275</v>
      </c>
      <c r="E14" s="93"/>
      <c r="F14" s="80">
        <f>VLOOKUP(D:D,'Пересчет ЧСДМ'!C:E,3,0)</f>
        <v>19528.8</v>
      </c>
      <c r="G14" s="94"/>
      <c r="H14" s="148">
        <v>21615.940499999997</v>
      </c>
      <c r="I14" s="133">
        <v>23581.025999999998</v>
      </c>
      <c r="J14" s="117">
        <f t="shared" si="2"/>
        <v>9.090909090909105E-2</v>
      </c>
      <c r="K14" s="124">
        <f t="shared" si="0"/>
        <v>9.6555618294748638E-2</v>
      </c>
      <c r="L14" s="141">
        <f t="shared" si="1"/>
        <v>0.17184265010351962</v>
      </c>
      <c r="M14" s="138"/>
    </row>
    <row r="15" spans="1:14" x14ac:dyDescent="0.3">
      <c r="A15" s="85">
        <v>12</v>
      </c>
      <c r="B15" s="21" t="s">
        <v>496</v>
      </c>
      <c r="C15" s="21" t="s">
        <v>88</v>
      </c>
      <c r="D15" s="81" t="s">
        <v>276</v>
      </c>
      <c r="E15" s="93"/>
      <c r="F15" s="80">
        <f>VLOOKUP(D:D,'Пересчет ЧСДМ'!C:E,3,0)</f>
        <v>19528.8</v>
      </c>
      <c r="G15" s="94"/>
      <c r="H15" s="148">
        <v>21615.940499999997</v>
      </c>
      <c r="I15" s="133">
        <v>23581.025999999998</v>
      </c>
      <c r="J15" s="117">
        <f t="shared" si="2"/>
        <v>9.090909090909105E-2</v>
      </c>
      <c r="K15" s="124">
        <f t="shared" si="0"/>
        <v>9.6555618294748638E-2</v>
      </c>
      <c r="L15" s="141">
        <f t="shared" si="1"/>
        <v>0.17184265010351962</v>
      </c>
      <c r="M15" s="138"/>
    </row>
    <row r="16" spans="1:14" x14ac:dyDescent="0.3">
      <c r="A16" s="85">
        <v>13</v>
      </c>
      <c r="B16" s="21" t="s">
        <v>496</v>
      </c>
      <c r="C16" s="21" t="s">
        <v>89</v>
      </c>
      <c r="D16" s="81" t="s">
        <v>277</v>
      </c>
      <c r="E16" s="93"/>
      <c r="F16" s="80">
        <f>VLOOKUP(D:D,'Пересчет ЧСДМ'!C:E,3,0)</f>
        <v>52352.84</v>
      </c>
      <c r="G16" s="94"/>
      <c r="H16" s="148">
        <v>42246.029941499997</v>
      </c>
      <c r="I16" s="133">
        <v>63216.054299999996</v>
      </c>
      <c r="J16" s="117">
        <f t="shared" si="2"/>
        <v>0.49637858013020741</v>
      </c>
      <c r="K16" s="124">
        <f t="shared" si="0"/>
        <v>-0.23923691936249061</v>
      </c>
      <c r="L16" s="141">
        <f t="shared" si="1"/>
        <v>0.17184265010351968</v>
      </c>
      <c r="M16" s="138"/>
    </row>
    <row r="17" spans="1:13" x14ac:dyDescent="0.3">
      <c r="A17" s="85">
        <v>14</v>
      </c>
      <c r="B17" s="21" t="s">
        <v>496</v>
      </c>
      <c r="C17" s="21" t="s">
        <v>90</v>
      </c>
      <c r="D17" s="81" t="s">
        <v>278</v>
      </c>
      <c r="E17" s="93"/>
      <c r="F17" s="80">
        <f>VLOOKUP(D:D,'Пересчет ЧСДМ'!C:E,3,0)</f>
        <v>52633</v>
      </c>
      <c r="G17" s="94"/>
      <c r="H17" s="148">
        <v>49087.406704875008</v>
      </c>
      <c r="I17" s="133">
        <v>63554.347499999996</v>
      </c>
      <c r="J17" s="117">
        <f t="shared" si="2"/>
        <v>0.29471796874712952</v>
      </c>
      <c r="K17" s="124">
        <f t="shared" si="0"/>
        <v>-7.2230201860976895E-2</v>
      </c>
      <c r="L17" s="141">
        <f t="shared" si="1"/>
        <v>0.17184265010351962</v>
      </c>
      <c r="M17" s="138"/>
    </row>
    <row r="18" spans="1:13" x14ac:dyDescent="0.3">
      <c r="A18" s="85">
        <v>15</v>
      </c>
      <c r="B18" s="21" t="s">
        <v>496</v>
      </c>
      <c r="C18" s="21" t="s">
        <v>91</v>
      </c>
      <c r="D18" s="81" t="s">
        <v>279</v>
      </c>
      <c r="E18" s="93"/>
      <c r="F18" s="80">
        <f>VLOOKUP(D:D,'Пересчет ЧСДМ'!C:E,3,0)</f>
        <v>26986</v>
      </c>
      <c r="G18" s="94"/>
      <c r="H18" s="148">
        <v>29687.715750000003</v>
      </c>
      <c r="I18" s="133">
        <v>32585.594999999994</v>
      </c>
      <c r="J18" s="117">
        <f t="shared" si="2"/>
        <v>9.7612065354000466E-2</v>
      </c>
      <c r="K18" s="124">
        <f t="shared" si="0"/>
        <v>9.1004500742028385E-2</v>
      </c>
      <c r="L18" s="141">
        <f t="shared" si="1"/>
        <v>0.17184265010351951</v>
      </c>
      <c r="M18" s="138"/>
    </row>
    <row r="19" spans="1:13" x14ac:dyDescent="0.3">
      <c r="A19" s="85">
        <v>16</v>
      </c>
      <c r="B19" s="21" t="s">
        <v>496</v>
      </c>
      <c r="C19" s="21" t="s">
        <v>92</v>
      </c>
      <c r="D19" s="81" t="s">
        <v>280</v>
      </c>
      <c r="E19" s="93"/>
      <c r="F19" s="80">
        <f>VLOOKUP(D:D,'Пересчет ЧСДМ'!C:E,3,0)</f>
        <v>28994.5</v>
      </c>
      <c r="G19" s="94"/>
      <c r="H19" s="148">
        <v>31876.671749999994</v>
      </c>
      <c r="I19" s="133">
        <v>35010.858749999999</v>
      </c>
      <c r="J19" s="117">
        <f t="shared" si="2"/>
        <v>9.8322278579789479E-2</v>
      </c>
      <c r="K19" s="124">
        <f t="shared" si="0"/>
        <v>9.0416332439097705E-2</v>
      </c>
      <c r="L19" s="141">
        <f t="shared" si="1"/>
        <v>0.17184265010351965</v>
      </c>
      <c r="M19" s="138"/>
    </row>
    <row r="20" spans="1:13" x14ac:dyDescent="0.3">
      <c r="A20" s="85">
        <v>17</v>
      </c>
      <c r="B20" s="21" t="s">
        <v>496</v>
      </c>
      <c r="C20" s="21" t="s">
        <v>93</v>
      </c>
      <c r="D20" s="81" t="s">
        <v>281</v>
      </c>
      <c r="E20" s="93"/>
      <c r="F20" s="80">
        <f>VLOOKUP(D:D,'Пересчет ЧСДМ'!C:E,3,0)</f>
        <v>36050</v>
      </c>
      <c r="G20" s="94"/>
      <c r="H20" s="148">
        <v>39674.827499999999</v>
      </c>
      <c r="I20" s="133">
        <v>43530.375000000007</v>
      </c>
      <c r="J20" s="117">
        <f t="shared" si="2"/>
        <v>9.7178683385580111E-2</v>
      </c>
      <c r="K20" s="124">
        <f t="shared" si="0"/>
        <v>9.1363409204488655E-2</v>
      </c>
      <c r="L20" s="141">
        <f t="shared" si="1"/>
        <v>0.17184265010351982</v>
      </c>
      <c r="M20" s="138"/>
    </row>
    <row r="21" spans="1:13" x14ac:dyDescent="0.3">
      <c r="A21" s="85">
        <v>18</v>
      </c>
      <c r="B21" s="21" t="s">
        <v>496</v>
      </c>
      <c r="C21" s="21" t="s">
        <v>94</v>
      </c>
      <c r="D21" s="81" t="s">
        <v>282</v>
      </c>
      <c r="E21" s="93"/>
      <c r="F21" s="80">
        <f>VLOOKUP(D:D,'Пересчет ЧСДМ'!C:E,3,0)</f>
        <v>36050</v>
      </c>
      <c r="G21" s="94"/>
      <c r="H21" s="148">
        <v>39674.827499999999</v>
      </c>
      <c r="I21" s="133">
        <v>43530.375000000007</v>
      </c>
      <c r="J21" s="117">
        <f t="shared" si="2"/>
        <v>9.7178683385580111E-2</v>
      </c>
      <c r="K21" s="124">
        <f t="shared" si="0"/>
        <v>9.1363409204488655E-2</v>
      </c>
      <c r="L21" s="141">
        <f t="shared" si="1"/>
        <v>0.17184265010351982</v>
      </c>
      <c r="M21" s="138"/>
    </row>
    <row r="22" spans="1:13" x14ac:dyDescent="0.3">
      <c r="A22" s="85">
        <v>19</v>
      </c>
      <c r="B22" s="21" t="s">
        <v>496</v>
      </c>
      <c r="C22" s="21"/>
      <c r="D22" s="81" t="s">
        <v>286</v>
      </c>
      <c r="E22" s="93"/>
      <c r="F22" s="80">
        <f>VLOOKUP(D:D,'Пересчет ЧСДМ'!C:E,3,0)</f>
        <v>20764.8</v>
      </c>
      <c r="G22" s="94"/>
      <c r="H22" s="148">
        <v>22026.369749999994</v>
      </c>
      <c r="I22" s="133">
        <v>25073.495999999996</v>
      </c>
      <c r="J22" s="117">
        <f t="shared" si="2"/>
        <v>0.13833992094861669</v>
      </c>
      <c r="K22" s="124">
        <f t="shared" si="0"/>
        <v>5.7275427785824555E-2</v>
      </c>
      <c r="L22" s="141">
        <f t="shared" si="1"/>
        <v>0.17184265010351954</v>
      </c>
      <c r="M22" s="138"/>
    </row>
    <row r="23" spans="1:13" x14ac:dyDescent="0.3">
      <c r="A23" s="85">
        <v>20</v>
      </c>
      <c r="B23" s="21" t="s">
        <v>496</v>
      </c>
      <c r="C23" s="21"/>
      <c r="D23" s="81" t="s">
        <v>287</v>
      </c>
      <c r="E23" s="93"/>
      <c r="F23" s="80">
        <f>VLOOKUP(D:D,'Пересчет ЧСДМ'!C:E,3,0)</f>
        <v>20764.8</v>
      </c>
      <c r="G23" s="94"/>
      <c r="H23" s="148">
        <v>20596.707862499999</v>
      </c>
      <c r="I23" s="133">
        <v>25073.495999999996</v>
      </c>
      <c r="J23" s="117">
        <f t="shared" si="2"/>
        <v>0.21735454847377778</v>
      </c>
      <c r="K23" s="124">
        <f t="shared" si="0"/>
        <v>-8.1611167484703564E-3</v>
      </c>
      <c r="L23" s="141">
        <f t="shared" si="1"/>
        <v>0.17184265010351954</v>
      </c>
      <c r="M23" s="138"/>
    </row>
    <row r="24" spans="1:13" x14ac:dyDescent="0.3">
      <c r="A24" s="85">
        <v>21</v>
      </c>
      <c r="B24" s="21" t="s">
        <v>496</v>
      </c>
      <c r="C24" s="21"/>
      <c r="D24" s="81" t="s">
        <v>288</v>
      </c>
      <c r="E24" s="93"/>
      <c r="F24" s="80">
        <f>VLOOKUP(D:D,'Пересчет ЧСДМ'!C:E,3,0)</f>
        <v>33372</v>
      </c>
      <c r="G24" s="94"/>
      <c r="H24" s="148">
        <v>29210.249722499993</v>
      </c>
      <c r="I24" s="133">
        <v>40296.69</v>
      </c>
      <c r="J24" s="117">
        <f t="shared" si="2"/>
        <v>0.3795393871268542</v>
      </c>
      <c r="K24" s="124">
        <f t="shared" si="0"/>
        <v>-0.14247568292079013</v>
      </c>
      <c r="L24" s="141">
        <f t="shared" si="1"/>
        <v>0.17184265010351971</v>
      </c>
      <c r="M24" s="138"/>
    </row>
    <row r="25" spans="1:13" x14ac:dyDescent="0.3">
      <c r="A25" s="85">
        <v>22</v>
      </c>
      <c r="B25" s="21" t="s">
        <v>496</v>
      </c>
      <c r="C25" s="21"/>
      <c r="D25" s="81" t="s">
        <v>289</v>
      </c>
      <c r="E25" s="93"/>
      <c r="F25" s="80">
        <f>VLOOKUP(D:D,'Пересчет ЧСДМ'!C:E,3,0)</f>
        <v>29452.85</v>
      </c>
      <c r="G25" s="94"/>
      <c r="H25" s="148">
        <v>29345.691374999995</v>
      </c>
      <c r="I25" s="133">
        <v>35564.316375000002</v>
      </c>
      <c r="J25" s="117">
        <f t="shared" si="2"/>
        <v>0.21190930281839404</v>
      </c>
      <c r="K25" s="124">
        <f t="shared" si="0"/>
        <v>-3.6515965369721569E-3</v>
      </c>
      <c r="L25" s="141">
        <f t="shared" si="1"/>
        <v>0.17184265010351976</v>
      </c>
      <c r="M25" s="138"/>
    </row>
    <row r="26" spans="1:13" x14ac:dyDescent="0.3">
      <c r="A26" s="85">
        <v>23</v>
      </c>
      <c r="B26" s="21" t="s">
        <v>496</v>
      </c>
      <c r="C26" s="21"/>
      <c r="D26" s="81" t="s">
        <v>290</v>
      </c>
      <c r="E26" s="93"/>
      <c r="F26" s="80">
        <f>VLOOKUP(D:D,'Пересчет ЧСДМ'!C:E,3,0)</f>
        <v>22742.400000000001</v>
      </c>
      <c r="G26" s="94"/>
      <c r="H26" s="148">
        <v>24967.779375000002</v>
      </c>
      <c r="I26" s="133">
        <v>27461.447999999997</v>
      </c>
      <c r="J26" s="117">
        <f t="shared" si="2"/>
        <v>9.9875466998754492E-2</v>
      </c>
      <c r="K26" s="124">
        <f t="shared" si="0"/>
        <v>8.9130048034157638E-2</v>
      </c>
      <c r="L26" s="141">
        <f t="shared" si="1"/>
        <v>0.17184265010351951</v>
      </c>
      <c r="M26" s="138"/>
    </row>
    <row r="27" spans="1:13" x14ac:dyDescent="0.3">
      <c r="A27" s="85">
        <v>24</v>
      </c>
      <c r="B27" s="21" t="s">
        <v>496</v>
      </c>
      <c r="C27" s="21" t="s">
        <v>96</v>
      </c>
      <c r="D27" s="81" t="s">
        <v>292</v>
      </c>
      <c r="E27" s="93"/>
      <c r="F27" s="80">
        <f>VLOOKUP(D:D,'Пересчет ЧСДМ'!C:E,3,0)</f>
        <v>2489.1701000000003</v>
      </c>
      <c r="G27" s="94"/>
      <c r="H27" s="149">
        <v>2363.7349999999997</v>
      </c>
      <c r="I27" s="133">
        <v>3005.67289575</v>
      </c>
      <c r="J27" s="117">
        <f t="shared" si="2"/>
        <v>0.27157777659086157</v>
      </c>
      <c r="K27" s="124">
        <f t="shared" si="0"/>
        <v>-5.3066481648746847E-2</v>
      </c>
      <c r="L27" s="141">
        <f t="shared" si="1"/>
        <v>0.17184265010351957</v>
      </c>
      <c r="M27" s="138"/>
    </row>
    <row r="28" spans="1:13" x14ac:dyDescent="0.3">
      <c r="A28" s="85">
        <v>25</v>
      </c>
      <c r="B28" s="21" t="s">
        <v>496</v>
      </c>
      <c r="C28" s="21" t="s">
        <v>98</v>
      </c>
      <c r="D28" s="81" t="s">
        <v>294</v>
      </c>
      <c r="E28" s="93"/>
      <c r="F28" s="80">
        <f>VLOOKUP(D:D,'Пересчет ЧСДМ'!C:E,3,0)</f>
        <v>2170.6014</v>
      </c>
      <c r="G28" s="94"/>
      <c r="H28" s="149">
        <v>2488.6240763999999</v>
      </c>
      <c r="I28" s="133">
        <v>2621.0011905000001</v>
      </c>
      <c r="J28" s="117">
        <f t="shared" si="2"/>
        <v>5.3192892954525561E-2</v>
      </c>
      <c r="K28" s="124">
        <f t="shared" si="0"/>
        <v>0.12779056484097268</v>
      </c>
      <c r="L28" s="141">
        <f t="shared" si="1"/>
        <v>0.17184265010351971</v>
      </c>
      <c r="M28" s="138"/>
    </row>
    <row r="29" spans="1:13" x14ac:dyDescent="0.3">
      <c r="A29" s="85">
        <v>26</v>
      </c>
      <c r="B29" s="21" t="s">
        <v>496</v>
      </c>
      <c r="C29" s="21" t="s">
        <v>99</v>
      </c>
      <c r="D29" s="81" t="s">
        <v>295</v>
      </c>
      <c r="E29" s="93"/>
      <c r="F29" s="80">
        <f>VLOOKUP(D:D,'Пересчет ЧСДМ'!C:E,3,0)</f>
        <v>59.688500000000005</v>
      </c>
      <c r="G29" s="94"/>
      <c r="H29" s="149">
        <v>57.391690124999997</v>
      </c>
      <c r="I29" s="133">
        <v>72.073863750000001</v>
      </c>
      <c r="J29" s="117">
        <f t="shared" si="2"/>
        <v>0.25582403293964684</v>
      </c>
      <c r="K29" s="124">
        <f t="shared" si="0"/>
        <v>-4.0019903055608229E-2</v>
      </c>
      <c r="L29" s="141">
        <f t="shared" si="1"/>
        <v>0.17184265010351962</v>
      </c>
      <c r="M29" s="138"/>
    </row>
    <row r="30" spans="1:13" x14ac:dyDescent="0.3">
      <c r="A30" s="85">
        <v>27</v>
      </c>
      <c r="B30" s="21" t="s">
        <v>496</v>
      </c>
      <c r="C30" s="21" t="s">
        <v>101</v>
      </c>
      <c r="D30" s="81" t="s">
        <v>297</v>
      </c>
      <c r="E30" s="93"/>
      <c r="F30" s="80">
        <f>VLOOKUP(D:D,'Пересчет ЧСДМ'!C:E,3,0)</f>
        <v>476.13810000000001</v>
      </c>
      <c r="G30" s="94"/>
      <c r="H30" s="149">
        <v>488.15086897500004</v>
      </c>
      <c r="I30" s="133">
        <v>574.93675574999997</v>
      </c>
      <c r="J30" s="117">
        <f t="shared" si="2"/>
        <v>0.17778496831774482</v>
      </c>
      <c r="K30" s="124">
        <f t="shared" si="0"/>
        <v>2.460872189006642E-2</v>
      </c>
      <c r="L30" s="141">
        <f t="shared" si="1"/>
        <v>0.17184265010351962</v>
      </c>
      <c r="M30" s="138"/>
    </row>
    <row r="31" spans="1:13" x14ac:dyDescent="0.3">
      <c r="A31" s="85">
        <v>28</v>
      </c>
      <c r="B31" s="21" t="s">
        <v>496</v>
      </c>
      <c r="C31" s="21" t="s">
        <v>102</v>
      </c>
      <c r="D31" s="81" t="s">
        <v>298</v>
      </c>
      <c r="E31" s="93"/>
      <c r="F31" s="80">
        <f>VLOOKUP(D:D,'Пересчет ЧСДМ'!C:E,3,0)</f>
        <v>531.01649999999995</v>
      </c>
      <c r="G31" s="94"/>
      <c r="H31" s="149">
        <v>535.3091897999999</v>
      </c>
      <c r="I31" s="133">
        <v>641.20242374999998</v>
      </c>
      <c r="J31" s="117">
        <f t="shared" si="2"/>
        <v>0.19781695507518471</v>
      </c>
      <c r="K31" s="124">
        <f t="shared" si="0"/>
        <v>8.0190848238636935E-3</v>
      </c>
      <c r="L31" s="141">
        <f t="shared" si="1"/>
        <v>0.17184265010351971</v>
      </c>
      <c r="M31" s="138"/>
    </row>
    <row r="32" spans="1:13" x14ac:dyDescent="0.3">
      <c r="A32" s="85">
        <v>29</v>
      </c>
      <c r="B32" s="21" t="s">
        <v>496</v>
      </c>
      <c r="C32" s="21" t="s">
        <v>107</v>
      </c>
      <c r="D32" s="81" t="s">
        <v>303</v>
      </c>
      <c r="E32" s="93"/>
      <c r="F32" s="80">
        <f>VLOOKUP(D:D,'Пересчет ЧСДМ'!C:E,3,0)</f>
        <v>66.898499999999999</v>
      </c>
      <c r="G32" s="94"/>
      <c r="H32" s="149">
        <v>70.108499999999992</v>
      </c>
      <c r="I32" s="133">
        <v>80.779938749999999</v>
      </c>
      <c r="J32" s="117">
        <f t="shared" si="2"/>
        <v>0.15221319454844995</v>
      </c>
      <c r="K32" s="124">
        <f t="shared" si="0"/>
        <v>4.5786174286997924E-2</v>
      </c>
      <c r="L32" s="141">
        <f t="shared" si="1"/>
        <v>0.17184265010351968</v>
      </c>
      <c r="M32" s="138"/>
    </row>
    <row r="33" spans="1:13" x14ac:dyDescent="0.3">
      <c r="A33" s="85">
        <v>30</v>
      </c>
      <c r="B33" s="21" t="s">
        <v>496</v>
      </c>
      <c r="C33" s="21" t="s">
        <v>108</v>
      </c>
      <c r="D33" s="81" t="s">
        <v>304</v>
      </c>
      <c r="E33" s="93"/>
      <c r="F33" s="80">
        <f>VLOOKUP(D:D,'Пересчет ЧСДМ'!C:E,3,0)</f>
        <v>60.461000000000006</v>
      </c>
      <c r="G33" s="94"/>
      <c r="H33" s="149">
        <v>58.417763250000007</v>
      </c>
      <c r="I33" s="133">
        <v>73.006657500000017</v>
      </c>
      <c r="J33" s="117">
        <f t="shared" si="2"/>
        <v>0.24973387268469249</v>
      </c>
      <c r="K33" s="124">
        <f t="shared" si="0"/>
        <v>-3.4976292078420138E-2</v>
      </c>
      <c r="L33" s="141">
        <f t="shared" si="1"/>
        <v>0.17184265010351979</v>
      </c>
      <c r="M33" s="138"/>
    </row>
    <row r="34" spans="1:13" x14ac:dyDescent="0.3">
      <c r="A34" s="85">
        <v>31</v>
      </c>
      <c r="B34" s="21" t="s">
        <v>496</v>
      </c>
      <c r="C34" s="21" t="s">
        <v>109</v>
      </c>
      <c r="D34" s="81" t="s">
        <v>305</v>
      </c>
      <c r="E34" s="93"/>
      <c r="F34" s="80">
        <f>VLOOKUP(D:D,'Пересчет ЧСДМ'!C:E,3,0)</f>
        <v>2960.22</v>
      </c>
      <c r="G34" s="94"/>
      <c r="H34" s="149">
        <v>2499.0075000000002</v>
      </c>
      <c r="I34" s="133">
        <v>3574.4656499999996</v>
      </c>
      <c r="J34" s="117">
        <f t="shared" si="2"/>
        <v>0.43035411058190087</v>
      </c>
      <c r="K34" s="124">
        <f t="shared" si="0"/>
        <v>-0.18455826963304417</v>
      </c>
      <c r="L34" s="141">
        <f t="shared" si="1"/>
        <v>0.17184265010351965</v>
      </c>
      <c r="M34" s="138"/>
    </row>
    <row r="35" spans="1:13" x14ac:dyDescent="0.3">
      <c r="A35" s="85">
        <v>32</v>
      </c>
      <c r="B35" s="21" t="s">
        <v>496</v>
      </c>
      <c r="C35" s="21" t="s">
        <v>110</v>
      </c>
      <c r="D35" s="81" t="s">
        <v>306</v>
      </c>
      <c r="E35" s="93"/>
      <c r="F35" s="80">
        <f>VLOOKUP(D:D,'Пересчет ЧСДМ'!C:E,3,0)</f>
        <v>2960.22</v>
      </c>
      <c r="G35" s="94"/>
      <c r="H35" s="149">
        <v>2499.0075000000002</v>
      </c>
      <c r="I35" s="133">
        <v>3574.4656499999996</v>
      </c>
      <c r="J35" s="117">
        <f t="shared" si="2"/>
        <v>0.43035411058190087</v>
      </c>
      <c r="K35" s="124">
        <f t="shared" si="0"/>
        <v>-0.18455826963304417</v>
      </c>
      <c r="L35" s="141">
        <f t="shared" si="1"/>
        <v>0.17184265010351965</v>
      </c>
      <c r="M35" s="138"/>
    </row>
    <row r="36" spans="1:13" x14ac:dyDescent="0.3">
      <c r="A36" s="85">
        <v>33</v>
      </c>
      <c r="B36" s="21" t="s">
        <v>496</v>
      </c>
      <c r="C36" s="21" t="s">
        <v>112</v>
      </c>
      <c r="D36" s="81" t="s">
        <v>308</v>
      </c>
      <c r="E36" s="93"/>
      <c r="F36" s="80">
        <f>VLOOKUP(D:D,'Пересчет ЧСДМ'!C:E,3,0)</f>
        <v>7611.7</v>
      </c>
      <c r="G36" s="94"/>
      <c r="H36" s="149">
        <v>8755.8239999999987</v>
      </c>
      <c r="I36" s="133">
        <v>9191.1277499999997</v>
      </c>
      <c r="J36" s="117">
        <f t="shared" si="2"/>
        <v>4.9715909090909172E-2</v>
      </c>
      <c r="K36" s="124">
        <f t="shared" si="0"/>
        <v>0.13067005458309797</v>
      </c>
      <c r="L36" s="141">
        <f t="shared" si="1"/>
        <v>0.17184265010351965</v>
      </c>
      <c r="M36" s="138"/>
    </row>
    <row r="37" spans="1:13" x14ac:dyDescent="0.3">
      <c r="A37" s="85">
        <v>34</v>
      </c>
      <c r="B37" s="21" t="s">
        <v>496</v>
      </c>
      <c r="C37" s="21" t="s">
        <v>113</v>
      </c>
      <c r="D37" s="81" t="s">
        <v>309</v>
      </c>
      <c r="E37" s="93"/>
      <c r="F37" s="80">
        <f>VLOOKUP(D:D,'Пересчет ЧСДМ'!C:E,3,0)</f>
        <v>214.60049999999998</v>
      </c>
      <c r="G37" s="94"/>
      <c r="H37" s="149">
        <v>254.66040484499999</v>
      </c>
      <c r="I37" s="133">
        <v>259.13010374999993</v>
      </c>
      <c r="J37" s="117">
        <f t="shared" si="2"/>
        <v>1.7551605274956028E-2</v>
      </c>
      <c r="K37" s="124">
        <f t="shared" si="0"/>
        <v>0.15730715919258284</v>
      </c>
      <c r="L37" s="141">
        <f t="shared" si="1"/>
        <v>0.17184265010351951</v>
      </c>
      <c r="M37" s="138"/>
    </row>
    <row r="38" spans="1:13" x14ac:dyDescent="0.3">
      <c r="A38" s="85">
        <v>35</v>
      </c>
      <c r="B38" s="21" t="s">
        <v>496</v>
      </c>
      <c r="C38" s="21" t="s">
        <v>114</v>
      </c>
      <c r="D38" s="81" t="s">
        <v>310</v>
      </c>
      <c r="E38" s="93"/>
      <c r="F38" s="80">
        <f>VLOOKUP(D:D,'Пересчет ЧСДМ'!C:E,3,0)</f>
        <v>352.64109999999999</v>
      </c>
      <c r="G38" s="94"/>
      <c r="H38" s="149">
        <v>267.07999395000002</v>
      </c>
      <c r="I38" s="133">
        <v>425.81412824999995</v>
      </c>
      <c r="J38" s="117">
        <f t="shared" si="2"/>
        <v>0.5943318028145399</v>
      </c>
      <c r="K38" s="124">
        <f t="shared" si="0"/>
        <v>-0.32035760067456737</v>
      </c>
      <c r="L38" s="141">
        <f t="shared" si="1"/>
        <v>0.1718426501035196</v>
      </c>
      <c r="M38" s="138"/>
    </row>
    <row r="39" spans="1:13" x14ac:dyDescent="0.3">
      <c r="A39" s="85">
        <v>36</v>
      </c>
      <c r="B39" s="21" t="s">
        <v>496</v>
      </c>
      <c r="C39" s="21" t="s">
        <v>117</v>
      </c>
      <c r="D39" s="81" t="s">
        <v>313</v>
      </c>
      <c r="E39" s="93"/>
      <c r="F39" s="80">
        <f>VLOOKUP(D:D,'Пересчет ЧСДМ'!C:E,3,0)</f>
        <v>4466.08</v>
      </c>
      <c r="G39" s="94"/>
      <c r="H39" s="149">
        <v>4457.2616550000002</v>
      </c>
      <c r="I39" s="133">
        <v>5392.7915999999996</v>
      </c>
      <c r="J39" s="117">
        <f t="shared" si="2"/>
        <v>0.20988894469557429</v>
      </c>
      <c r="K39" s="124">
        <f t="shared" si="0"/>
        <v>-1.978422108136185E-3</v>
      </c>
      <c r="L39" s="141">
        <f t="shared" si="1"/>
        <v>0.17184265010351962</v>
      </c>
      <c r="M39" s="138"/>
    </row>
    <row r="40" spans="1:13" x14ac:dyDescent="0.3">
      <c r="A40" s="85">
        <v>37</v>
      </c>
      <c r="B40" s="21" t="s">
        <v>496</v>
      </c>
      <c r="C40" s="21" t="s">
        <v>120</v>
      </c>
      <c r="D40" s="81" t="s">
        <v>317</v>
      </c>
      <c r="E40" s="93"/>
      <c r="F40" s="80">
        <f>VLOOKUP(D:D,'Пересчет ЧСДМ'!C:E,3,0)</f>
        <v>70.379899999999992</v>
      </c>
      <c r="G40" s="94"/>
      <c r="H40" s="149">
        <v>42.342617624999995</v>
      </c>
      <c r="I40" s="133">
        <v>84.983729249999996</v>
      </c>
      <c r="J40" s="117">
        <f t="shared" si="2"/>
        <v>1.0070494933176679</v>
      </c>
      <c r="K40" s="124">
        <f t="shared" si="0"/>
        <v>-0.66215278949703338</v>
      </c>
      <c r="L40" s="141">
        <f t="shared" si="1"/>
        <v>0.17184265010351973</v>
      </c>
      <c r="M40" s="138"/>
    </row>
    <row r="41" spans="1:13" x14ac:dyDescent="0.3">
      <c r="A41" s="85">
        <v>38</v>
      </c>
      <c r="B41" s="21" t="s">
        <v>496</v>
      </c>
      <c r="C41" s="21" t="s">
        <v>121</v>
      </c>
      <c r="D41" s="81" t="s">
        <v>318</v>
      </c>
      <c r="E41" s="93"/>
      <c r="F41" s="80">
        <f>VLOOKUP(D:D,'Пересчет ЧСДМ'!C:E,3,0)</f>
        <v>128.59549999999999</v>
      </c>
      <c r="G41" s="94"/>
      <c r="H41" s="149">
        <v>95.041733324999996</v>
      </c>
      <c r="I41" s="133">
        <v>155.27906625</v>
      </c>
      <c r="J41" s="117">
        <f t="shared" si="2"/>
        <v>0.63379876205556362</v>
      </c>
      <c r="K41" s="124">
        <f t="shared" si="0"/>
        <v>-0.35304245304808568</v>
      </c>
      <c r="L41" s="141">
        <f t="shared" si="1"/>
        <v>0.17184265010351976</v>
      </c>
      <c r="M41" s="138"/>
    </row>
    <row r="42" spans="1:13" x14ac:dyDescent="0.3">
      <c r="A42" s="85">
        <v>39</v>
      </c>
      <c r="B42" s="21" t="s">
        <v>496</v>
      </c>
      <c r="C42" s="21" t="s">
        <v>122</v>
      </c>
      <c r="D42" s="81" t="s">
        <v>319</v>
      </c>
      <c r="E42" s="93"/>
      <c r="F42" s="80">
        <f>VLOOKUP(D:D,'Пересчет ЧСДМ'!C:E,3,0)</f>
        <v>35.926400000000001</v>
      </c>
      <c r="G42" s="94"/>
      <c r="H42" s="149">
        <v>41.207096700000008</v>
      </c>
      <c r="I42" s="133">
        <v>43.381128000000004</v>
      </c>
      <c r="J42" s="117">
        <f t="shared" si="2"/>
        <v>5.2758662320415262E-2</v>
      </c>
      <c r="K42" s="124">
        <f t="shared" si="0"/>
        <v>0.12815017613216137</v>
      </c>
      <c r="L42" s="141">
        <f t="shared" si="1"/>
        <v>0.17184265010351973</v>
      </c>
      <c r="M42" s="138"/>
    </row>
    <row r="43" spans="1:13" x14ac:dyDescent="0.3">
      <c r="A43" s="85">
        <v>40</v>
      </c>
      <c r="B43" s="21" t="s">
        <v>496</v>
      </c>
      <c r="C43" s="21" t="s">
        <v>126</v>
      </c>
      <c r="D43" s="81" t="s">
        <v>323</v>
      </c>
      <c r="E43" s="93"/>
      <c r="F43" s="80">
        <f>VLOOKUP(D:D,'Пересчет ЧСДМ'!C:E,3,0)</f>
        <v>88.013500000000008</v>
      </c>
      <c r="G43" s="94"/>
      <c r="H43" s="149">
        <v>59.744817824999998</v>
      </c>
      <c r="I43" s="133">
        <v>106.27630125000002</v>
      </c>
      <c r="J43" s="117">
        <f t="shared" si="2"/>
        <v>0.77883714636634305</v>
      </c>
      <c r="K43" s="124">
        <f t="shared" si="0"/>
        <v>-0.47315705703216798</v>
      </c>
      <c r="L43" s="141">
        <f t="shared" si="1"/>
        <v>0.17184265010351973</v>
      </c>
      <c r="M43" s="138"/>
    </row>
    <row r="44" spans="1:13" x14ac:dyDescent="0.3">
      <c r="A44" s="85">
        <v>41</v>
      </c>
      <c r="B44" s="21" t="s">
        <v>496</v>
      </c>
      <c r="C44" s="21" t="s">
        <v>127</v>
      </c>
      <c r="D44" s="81" t="s">
        <v>324</v>
      </c>
      <c r="E44" s="93"/>
      <c r="F44" s="80">
        <f>VLOOKUP(D:D,'Пересчет ЧСДМ'!C:E,3,0)</f>
        <v>92.421900000000008</v>
      </c>
      <c r="G44" s="94"/>
      <c r="H44" s="149">
        <v>60.114204149999992</v>
      </c>
      <c r="I44" s="133">
        <v>111.59944424999999</v>
      </c>
      <c r="J44" s="117">
        <f t="shared" si="2"/>
        <v>0.85645715231514052</v>
      </c>
      <c r="K44" s="124">
        <f t="shared" si="0"/>
        <v>-0.53743863545767356</v>
      </c>
      <c r="L44" s="141">
        <f t="shared" si="1"/>
        <v>0.17184265010351954</v>
      </c>
      <c r="M44" s="138"/>
    </row>
    <row r="45" spans="1:13" x14ac:dyDescent="0.3">
      <c r="A45" s="85">
        <v>42</v>
      </c>
      <c r="B45" s="21" t="s">
        <v>496</v>
      </c>
      <c r="C45" s="21" t="s">
        <v>128</v>
      </c>
      <c r="D45" s="81" t="s">
        <v>325</v>
      </c>
      <c r="E45" s="93"/>
      <c r="F45" s="80">
        <f>VLOOKUP(D:D,'Пересчет ЧСДМ'!C:E,3,0)</f>
        <v>27.243500000000001</v>
      </c>
      <c r="G45" s="94"/>
      <c r="H45" s="149">
        <v>27.36195</v>
      </c>
      <c r="I45" s="133">
        <v>32.896526250000001</v>
      </c>
      <c r="J45" s="117">
        <f t="shared" si="2"/>
        <v>0.20227272727272738</v>
      </c>
      <c r="K45" s="124">
        <f t="shared" si="0"/>
        <v>4.329004329004303E-3</v>
      </c>
      <c r="L45" s="141">
        <f t="shared" si="1"/>
        <v>0.17184265010351965</v>
      </c>
      <c r="M45" s="138"/>
    </row>
    <row r="46" spans="1:13" x14ac:dyDescent="0.3">
      <c r="A46" s="85">
        <v>43</v>
      </c>
      <c r="B46" s="21" t="s">
        <v>496</v>
      </c>
      <c r="C46" s="21" t="s">
        <v>129</v>
      </c>
      <c r="D46" s="81" t="s">
        <v>326</v>
      </c>
      <c r="E46" s="93"/>
      <c r="F46" s="80">
        <f>VLOOKUP(D:D,'Пересчет ЧСДМ'!C:E,3,0)</f>
        <v>41.457500000000003</v>
      </c>
      <c r="G46" s="94"/>
      <c r="H46" s="149">
        <v>42.411022500000001</v>
      </c>
      <c r="I46" s="133">
        <v>50.059931249999998</v>
      </c>
      <c r="J46" s="117">
        <f t="shared" si="2"/>
        <v>0.18035190615835761</v>
      </c>
      <c r="K46" s="124">
        <f t="shared" si="0"/>
        <v>2.2482893450635345E-2</v>
      </c>
      <c r="L46" s="141">
        <f t="shared" si="1"/>
        <v>0.17184265010351957</v>
      </c>
      <c r="M46" s="138"/>
    </row>
    <row r="47" spans="1:13" x14ac:dyDescent="0.3">
      <c r="A47" s="85">
        <v>44</v>
      </c>
      <c r="B47" s="21" t="s">
        <v>496</v>
      </c>
      <c r="C47" s="21" t="s">
        <v>130</v>
      </c>
      <c r="D47" s="81" t="s">
        <v>327</v>
      </c>
      <c r="E47" s="93"/>
      <c r="F47" s="80">
        <f>VLOOKUP(D:D,'Пересчет ЧСДМ'!C:E,3,0)</f>
        <v>53.302500000000002</v>
      </c>
      <c r="G47" s="94"/>
      <c r="H47" s="149">
        <v>62.932485</v>
      </c>
      <c r="I47" s="133">
        <v>64.362768750000001</v>
      </c>
      <c r="J47" s="117">
        <f t="shared" si="2"/>
        <v>2.2727272727272707E-2</v>
      </c>
      <c r="K47" s="124">
        <f t="shared" si="0"/>
        <v>0.15302089215132689</v>
      </c>
      <c r="L47" s="141">
        <f t="shared" si="1"/>
        <v>0.17184265010351965</v>
      </c>
      <c r="M47" s="138"/>
    </row>
    <row r="48" spans="1:13" x14ac:dyDescent="0.3">
      <c r="A48" s="85">
        <v>45</v>
      </c>
      <c r="B48" s="21" t="s">
        <v>496</v>
      </c>
      <c r="C48" s="21" t="s">
        <v>131</v>
      </c>
      <c r="D48" s="81" t="s">
        <v>328</v>
      </c>
      <c r="E48" s="93"/>
      <c r="F48" s="80">
        <f>VLOOKUP(D:D,'Пересчет ЧСДМ'!C:E,3,0)</f>
        <v>9263.82</v>
      </c>
      <c r="G48" s="94"/>
      <c r="H48" s="149">
        <v>10252.309375000001</v>
      </c>
      <c r="I48" s="133">
        <v>11186.06265</v>
      </c>
      <c r="J48" s="117">
        <f t="shared" si="2"/>
        <v>9.107736031424607E-2</v>
      </c>
      <c r="K48" s="124">
        <f t="shared" si="0"/>
        <v>9.64162647501067E-2</v>
      </c>
      <c r="L48" s="141">
        <f t="shared" si="1"/>
        <v>0.17184265010351968</v>
      </c>
      <c r="M48" s="138"/>
    </row>
    <row r="49" spans="1:13" x14ac:dyDescent="0.3">
      <c r="A49" s="85">
        <v>46</v>
      </c>
      <c r="B49" s="21" t="s">
        <v>496</v>
      </c>
      <c r="C49" s="21" t="s">
        <v>133</v>
      </c>
      <c r="D49" s="81" t="s">
        <v>330</v>
      </c>
      <c r="E49" s="93"/>
      <c r="F49" s="80">
        <f>VLOOKUP(D:D,'Пересчет ЧСДМ'!C:E,3,0)</f>
        <v>4667.6201000000001</v>
      </c>
      <c r="G49" s="94"/>
      <c r="H49" s="149">
        <v>4294.6906290749985</v>
      </c>
      <c r="I49" s="133">
        <v>5636.1512707500005</v>
      </c>
      <c r="J49" s="117">
        <f t="shared" si="2"/>
        <v>0.31235326535358121</v>
      </c>
      <c r="K49" s="124">
        <f t="shared" si="0"/>
        <v>-8.6835002363214259E-2</v>
      </c>
      <c r="L49" s="141">
        <f t="shared" si="1"/>
        <v>0.17184265010351973</v>
      </c>
      <c r="M49" s="138"/>
    </row>
    <row r="50" spans="1:13" x14ac:dyDescent="0.3">
      <c r="A50" s="85">
        <v>47</v>
      </c>
      <c r="B50" s="21" t="s">
        <v>496</v>
      </c>
      <c r="C50" s="21" t="s">
        <v>135</v>
      </c>
      <c r="D50" s="81" t="s">
        <v>332</v>
      </c>
      <c r="E50" s="93"/>
      <c r="F50" s="80">
        <f>VLOOKUP(D:D,'Пересчет ЧСДМ'!C:E,3,0)</f>
        <v>256.47000000000003</v>
      </c>
      <c r="G50" s="94"/>
      <c r="H50" s="149">
        <v>167.10833333333335</v>
      </c>
      <c r="I50" s="133">
        <v>309.68752499999999</v>
      </c>
      <c r="J50" s="117">
        <f t="shared" si="2"/>
        <v>0.85321413254874567</v>
      </c>
      <c r="K50" s="124">
        <f t="shared" si="0"/>
        <v>-0.534752904802274</v>
      </c>
      <c r="L50" s="141">
        <f t="shared" si="1"/>
        <v>0.17184265010351957</v>
      </c>
      <c r="M50" s="138"/>
    </row>
    <row r="51" spans="1:13" x14ac:dyDescent="0.3">
      <c r="A51" s="85">
        <v>48</v>
      </c>
      <c r="B51" s="21" t="s">
        <v>496</v>
      </c>
      <c r="C51" s="21" t="s">
        <v>136</v>
      </c>
      <c r="D51" s="81" t="s">
        <v>333</v>
      </c>
      <c r="E51" s="93"/>
      <c r="F51" s="80">
        <f>VLOOKUP(D:D,'Пересчет ЧСДМ'!C:E,3,0)</f>
        <v>282.05519999999996</v>
      </c>
      <c r="G51" s="94"/>
      <c r="H51" s="149">
        <v>325.38830939999997</v>
      </c>
      <c r="I51" s="133">
        <v>340.58165399999996</v>
      </c>
      <c r="J51" s="117">
        <f t="shared" si="2"/>
        <v>4.6692963948261612E-2</v>
      </c>
      <c r="K51" s="124">
        <f t="shared" si="0"/>
        <v>0.13317352882131547</v>
      </c>
      <c r="L51" s="141">
        <f t="shared" si="1"/>
        <v>0.17184265010351971</v>
      </c>
      <c r="M51" s="138"/>
    </row>
    <row r="52" spans="1:13" x14ac:dyDescent="0.3">
      <c r="A52" s="85">
        <v>49</v>
      </c>
      <c r="B52" s="21" t="s">
        <v>496</v>
      </c>
      <c r="C52" s="21" t="s">
        <v>140</v>
      </c>
      <c r="D52" s="81" t="s">
        <v>337</v>
      </c>
      <c r="E52" s="93"/>
      <c r="F52" s="80">
        <f>VLOOKUP(D:D,'Пересчет ЧСДМ'!C:E,3,0)</f>
        <v>3918.12</v>
      </c>
      <c r="G52" s="94"/>
      <c r="H52" s="149">
        <v>45.598689675000003</v>
      </c>
      <c r="I52" s="133">
        <v>4731.1298999999999</v>
      </c>
      <c r="J52" s="117">
        <f t="shared" si="2"/>
        <v>102.75583012846738</v>
      </c>
      <c r="K52" s="124">
        <f t="shared" si="0"/>
        <v>-84.92615331550094</v>
      </c>
      <c r="L52" s="141">
        <f t="shared" si="1"/>
        <v>0.17184265010351968</v>
      </c>
      <c r="M52" s="138"/>
    </row>
    <row r="53" spans="1:13" x14ac:dyDescent="0.3">
      <c r="A53" s="85">
        <v>50</v>
      </c>
      <c r="B53" s="21" t="s">
        <v>496</v>
      </c>
      <c r="C53" s="21" t="s">
        <v>142</v>
      </c>
      <c r="D53" s="81" t="s">
        <v>339</v>
      </c>
      <c r="E53" s="93"/>
      <c r="F53" s="80">
        <f>VLOOKUP(D:D,'Пересчет ЧСДМ'!C:E,3,0)</f>
        <v>873.17219999999998</v>
      </c>
      <c r="G53" s="94"/>
      <c r="H53" s="149">
        <v>953.67340530000001</v>
      </c>
      <c r="I53" s="133">
        <v>1054.3554314999999</v>
      </c>
      <c r="J53" s="117">
        <f t="shared" si="2"/>
        <v>0.1055728571652137</v>
      </c>
      <c r="K53" s="124">
        <f t="shared" si="0"/>
        <v>8.4411712492576563E-2</v>
      </c>
      <c r="L53" s="141">
        <f t="shared" si="1"/>
        <v>0.17184265010351962</v>
      </c>
      <c r="M53" s="138"/>
    </row>
    <row r="54" spans="1:13" x14ac:dyDescent="0.3">
      <c r="A54" s="85">
        <v>51</v>
      </c>
      <c r="B54" s="21" t="s">
        <v>496</v>
      </c>
      <c r="C54" s="21" t="s">
        <v>144</v>
      </c>
      <c r="D54" s="81" t="s">
        <v>341</v>
      </c>
      <c r="E54" s="93"/>
      <c r="F54" s="80">
        <f>VLOOKUP(D:D,'Пересчет ЧСДМ'!C:E,3,0)</f>
        <v>76846.579899999997</v>
      </c>
      <c r="G54" s="94"/>
      <c r="H54" s="149">
        <v>92486.047500000001</v>
      </c>
      <c r="I54" s="133">
        <v>92792.245229249995</v>
      </c>
      <c r="J54" s="117">
        <f t="shared" si="2"/>
        <v>3.310745107255153E-3</v>
      </c>
      <c r="K54" s="124">
        <f t="shared" si="0"/>
        <v>0.16910083220931246</v>
      </c>
      <c r="L54" s="141">
        <f t="shared" si="1"/>
        <v>0.17184265010351965</v>
      </c>
      <c r="M54" s="138"/>
    </row>
    <row r="55" spans="1:13" x14ac:dyDescent="0.3">
      <c r="A55" s="85">
        <v>52</v>
      </c>
      <c r="B55" s="21" t="s">
        <v>496</v>
      </c>
      <c r="C55" s="21" t="s">
        <v>147</v>
      </c>
      <c r="D55" s="81" t="s">
        <v>344</v>
      </c>
      <c r="E55" s="93"/>
      <c r="F55" s="80">
        <f>VLOOKUP(D:D,'Пересчет ЧСДМ'!C:E,3,0)</f>
        <v>6553.89</v>
      </c>
      <c r="G55" s="94"/>
      <c r="H55" s="149">
        <v>4035.8876249999989</v>
      </c>
      <c r="I55" s="133">
        <v>7913.8221749999993</v>
      </c>
      <c r="J55" s="117">
        <f t="shared" si="2"/>
        <v>0.96086286594761217</v>
      </c>
      <c r="K55" s="124">
        <f t="shared" si="0"/>
        <v>-0.623902994573592</v>
      </c>
      <c r="L55" s="141">
        <f t="shared" si="1"/>
        <v>0.17184265010351957</v>
      </c>
      <c r="M55" s="138"/>
    </row>
    <row r="56" spans="1:13" x14ac:dyDescent="0.3">
      <c r="A56" s="85">
        <v>53</v>
      </c>
      <c r="B56" s="21" t="s">
        <v>496</v>
      </c>
      <c r="C56" s="21" t="s">
        <v>148</v>
      </c>
      <c r="D56" s="81" t="s">
        <v>345</v>
      </c>
      <c r="E56" s="93"/>
      <c r="F56" s="80">
        <f>VLOOKUP(D:D,'Пересчет ЧСДМ'!C:E,3,0)</f>
        <v>22949.43</v>
      </c>
      <c r="G56" s="94"/>
      <c r="H56" s="149">
        <v>14132.447174999998</v>
      </c>
      <c r="I56" s="133">
        <v>27711.436725</v>
      </c>
      <c r="J56" s="117">
        <f t="shared" si="2"/>
        <v>0.96083780691718768</v>
      </c>
      <c r="K56" s="124">
        <f t="shared" si="0"/>
        <v>-0.6238822417533646</v>
      </c>
      <c r="L56" s="141">
        <f t="shared" si="1"/>
        <v>0.17184265010351965</v>
      </c>
      <c r="M56" s="138"/>
    </row>
    <row r="57" spans="1:13" x14ac:dyDescent="0.3">
      <c r="A57" s="85">
        <v>54</v>
      </c>
      <c r="B57" s="21" t="s">
        <v>496</v>
      </c>
      <c r="C57" s="21" t="s">
        <v>149</v>
      </c>
      <c r="D57" s="81" t="s">
        <v>346</v>
      </c>
      <c r="E57" s="93"/>
      <c r="F57" s="80">
        <f>VLOOKUP(D:D,'Пересчет ЧСДМ'!C:E,3,0)</f>
        <v>226.6</v>
      </c>
      <c r="G57" s="94"/>
      <c r="H57" s="149">
        <v>239.51812499999994</v>
      </c>
      <c r="I57" s="133">
        <v>273.61950000000002</v>
      </c>
      <c r="J57" s="117">
        <f t="shared" si="2"/>
        <v>0.14237492465340607</v>
      </c>
      <c r="K57" s="124">
        <f t="shared" si="0"/>
        <v>5.3933809810843961E-2</v>
      </c>
      <c r="L57" s="141">
        <f t="shared" si="1"/>
        <v>0.17184265010351973</v>
      </c>
      <c r="M57" s="138"/>
    </row>
    <row r="58" spans="1:13" x14ac:dyDescent="0.3">
      <c r="A58" s="85">
        <v>55</v>
      </c>
      <c r="B58" s="21" t="s">
        <v>496</v>
      </c>
      <c r="C58" s="21" t="s">
        <v>150</v>
      </c>
      <c r="D58" s="81" t="s">
        <v>347</v>
      </c>
      <c r="E58" s="93"/>
      <c r="F58" s="80">
        <f>VLOOKUP(D:D,'Пересчет ЧСДМ'!C:E,3,0)</f>
        <v>9355.8402000000006</v>
      </c>
      <c r="G58" s="94"/>
      <c r="H58" s="149">
        <v>8436.6058103249998</v>
      </c>
      <c r="I58" s="133">
        <v>11297.177041500001</v>
      </c>
      <c r="J58" s="117">
        <f t="shared" si="2"/>
        <v>0.33906659804753936</v>
      </c>
      <c r="K58" s="124">
        <f t="shared" si="0"/>
        <v>-0.10895784517394555</v>
      </c>
      <c r="L58" s="141">
        <f t="shared" si="1"/>
        <v>0.17184265010351971</v>
      </c>
      <c r="M58" s="138"/>
    </row>
    <row r="59" spans="1:13" x14ac:dyDescent="0.3">
      <c r="A59" s="85">
        <v>56</v>
      </c>
      <c r="B59" s="21" t="s">
        <v>496</v>
      </c>
      <c r="C59" s="21" t="s">
        <v>151</v>
      </c>
      <c r="D59" s="81" t="s">
        <v>348</v>
      </c>
      <c r="E59" s="93"/>
      <c r="F59" s="80">
        <f>VLOOKUP(D:D,'Пересчет ЧСДМ'!C:E,3,0)</f>
        <v>6995.4201000000003</v>
      </c>
      <c r="G59" s="94"/>
      <c r="H59" s="149">
        <v>6612.4666896749995</v>
      </c>
      <c r="I59" s="133">
        <v>8446.96977075</v>
      </c>
      <c r="J59" s="117">
        <f t="shared" si="2"/>
        <v>0.27743097503076664</v>
      </c>
      <c r="K59" s="124">
        <f t="shared" si="0"/>
        <v>-5.7913850957156621E-2</v>
      </c>
      <c r="L59" s="141">
        <f t="shared" si="1"/>
        <v>0.17184265010351962</v>
      </c>
      <c r="M59" s="138"/>
    </row>
    <row r="60" spans="1:13" x14ac:dyDescent="0.3">
      <c r="A60" s="85">
        <v>57</v>
      </c>
      <c r="B60" s="21" t="s">
        <v>496</v>
      </c>
      <c r="C60" s="21" t="s">
        <v>155</v>
      </c>
      <c r="D60" s="81" t="s">
        <v>352</v>
      </c>
      <c r="E60" s="93"/>
      <c r="F60" s="80">
        <f>VLOOKUP(D:D,'Пересчет ЧСДМ'!C:E,3,0)</f>
        <v>1545</v>
      </c>
      <c r="G60" s="94"/>
      <c r="H60" s="149">
        <v>1047.2458333333334</v>
      </c>
      <c r="I60" s="133">
        <v>1865.5874999999996</v>
      </c>
      <c r="J60" s="117">
        <f t="shared" si="2"/>
        <v>0.78142270001869929</v>
      </c>
      <c r="K60" s="124">
        <f t="shared" si="0"/>
        <v>-0.47529830229291903</v>
      </c>
      <c r="L60" s="141">
        <f t="shared" si="1"/>
        <v>0.17184265010351951</v>
      </c>
      <c r="M60" s="138"/>
    </row>
    <row r="61" spans="1:13" x14ac:dyDescent="0.3">
      <c r="A61" s="85">
        <v>58</v>
      </c>
      <c r="B61" s="21" t="s">
        <v>496</v>
      </c>
      <c r="C61" s="21" t="s">
        <v>156</v>
      </c>
      <c r="D61" s="81" t="s">
        <v>353</v>
      </c>
      <c r="E61" s="93"/>
      <c r="F61" s="80">
        <f>VLOOKUP(D:D,'Пересчет ЧСДМ'!C:E,3,0)</f>
        <v>2369</v>
      </c>
      <c r="G61" s="94"/>
      <c r="H61" s="149">
        <v>1105.4633333333334</v>
      </c>
      <c r="I61" s="133">
        <v>2860.5675000000001</v>
      </c>
      <c r="J61" s="117">
        <f t="shared" si="2"/>
        <v>1.5876638453257912</v>
      </c>
      <c r="K61" s="124">
        <f t="shared" si="0"/>
        <v>-1.1429928325679428</v>
      </c>
      <c r="L61" s="141">
        <f t="shared" si="1"/>
        <v>0.17184265010351971</v>
      </c>
      <c r="M61" s="138"/>
    </row>
    <row r="62" spans="1:13" x14ac:dyDescent="0.3">
      <c r="A62" s="85">
        <v>59</v>
      </c>
      <c r="B62" s="21" t="s">
        <v>496</v>
      </c>
      <c r="C62" s="21" t="s">
        <v>157</v>
      </c>
      <c r="D62" s="81" t="s">
        <v>354</v>
      </c>
      <c r="E62" s="93"/>
      <c r="F62" s="80">
        <f>VLOOKUP(D:D,'Пересчет ЧСДМ'!C:E,3,0)</f>
        <v>50.984999999999999</v>
      </c>
      <c r="G62" s="94"/>
      <c r="H62" s="149">
        <v>60.196289999999998</v>
      </c>
      <c r="I62" s="133">
        <v>61.564387499999995</v>
      </c>
      <c r="J62" s="117">
        <f t="shared" si="2"/>
        <v>2.2727272727272707E-2</v>
      </c>
      <c r="K62" s="124">
        <f t="shared" si="0"/>
        <v>0.15302089215132691</v>
      </c>
      <c r="L62" s="141">
        <f t="shared" si="1"/>
        <v>0.17184265010351962</v>
      </c>
      <c r="M62" s="138"/>
    </row>
    <row r="63" spans="1:13" x14ac:dyDescent="0.3">
      <c r="A63" s="85">
        <v>60</v>
      </c>
      <c r="B63" s="21" t="s">
        <v>496</v>
      </c>
      <c r="C63" s="21" t="s">
        <v>158</v>
      </c>
      <c r="D63" s="81" t="s">
        <v>355</v>
      </c>
      <c r="E63" s="93"/>
      <c r="F63" s="80">
        <f>VLOOKUP(D:D,'Пересчет ЧСДМ'!C:E,3,0)</f>
        <v>300.42009999999999</v>
      </c>
      <c r="G63" s="94"/>
      <c r="H63" s="149">
        <v>285.01575217500005</v>
      </c>
      <c r="I63" s="133">
        <v>362.75727074999992</v>
      </c>
      <c r="J63" s="117">
        <f t="shared" si="2"/>
        <v>0.27276218237673566</v>
      </c>
      <c r="K63" s="124">
        <f t="shared" si="0"/>
        <v>-5.4047356005578438E-2</v>
      </c>
      <c r="L63" s="141">
        <f t="shared" si="1"/>
        <v>0.17184265010351951</v>
      </c>
      <c r="M63" s="138"/>
    </row>
    <row r="64" spans="1:13" x14ac:dyDescent="0.3">
      <c r="A64" s="85">
        <v>61</v>
      </c>
      <c r="B64" s="21" t="s">
        <v>496</v>
      </c>
      <c r="C64" s="21" t="s">
        <v>160</v>
      </c>
      <c r="D64" s="81" t="s">
        <v>357</v>
      </c>
      <c r="E64" s="93"/>
      <c r="F64" s="80">
        <f>VLOOKUP(D:D,'Пересчет ЧСДМ'!C:E,3,0)</f>
        <v>329.6</v>
      </c>
      <c r="G64" s="94"/>
      <c r="H64" s="149">
        <v>357.57333333333327</v>
      </c>
      <c r="I64" s="133">
        <v>397.99200000000008</v>
      </c>
      <c r="J64" s="117">
        <f t="shared" si="2"/>
        <v>0.11303602058319084</v>
      </c>
      <c r="K64" s="124">
        <f t="shared" si="0"/>
        <v>7.8231038854500473E-2</v>
      </c>
      <c r="L64" s="141">
        <f t="shared" si="1"/>
        <v>0.17184265010351976</v>
      </c>
      <c r="M64" s="138"/>
    </row>
    <row r="65" spans="1:13" x14ac:dyDescent="0.3">
      <c r="A65" s="85">
        <v>62</v>
      </c>
      <c r="B65" s="21" t="s">
        <v>496</v>
      </c>
      <c r="C65" s="21" t="s">
        <v>161</v>
      </c>
      <c r="D65" s="81" t="s">
        <v>358</v>
      </c>
      <c r="E65" s="93"/>
      <c r="F65" s="80">
        <f>VLOOKUP(D:D,'Пересчет ЧСДМ'!C:E,3,0)</f>
        <v>1568.69</v>
      </c>
      <c r="G65" s="94"/>
      <c r="H65" s="149">
        <v>1632.0241666666668</v>
      </c>
      <c r="I65" s="133">
        <v>1894.1931750000001</v>
      </c>
      <c r="J65" s="117">
        <f t="shared" si="2"/>
        <v>0.16064039595001911</v>
      </c>
      <c r="K65" s="124">
        <f t="shared" si="0"/>
        <v>3.8807125507230596E-2</v>
      </c>
      <c r="L65" s="141">
        <f t="shared" si="1"/>
        <v>0.17184265010351968</v>
      </c>
      <c r="M65" s="138"/>
    </row>
    <row r="66" spans="1:13" x14ac:dyDescent="0.3">
      <c r="A66" s="85">
        <v>63</v>
      </c>
      <c r="B66" s="21" t="s">
        <v>496</v>
      </c>
      <c r="C66" s="21" t="s">
        <v>162</v>
      </c>
      <c r="D66" s="81" t="s">
        <v>359</v>
      </c>
      <c r="E66" s="93"/>
      <c r="F66" s="80">
        <f>VLOOKUP(D:D,'Пересчет ЧСДМ'!C:E,3,0)</f>
        <v>1534.7</v>
      </c>
      <c r="G66" s="94"/>
      <c r="H66" s="149">
        <v>1085.5853662500001</v>
      </c>
      <c r="I66" s="133">
        <v>1853.1502499999999</v>
      </c>
      <c r="J66" s="117">
        <f t="shared" si="2"/>
        <v>0.70705161253365389</v>
      </c>
      <c r="K66" s="124">
        <f t="shared" si="0"/>
        <v>-0.41370733957238426</v>
      </c>
      <c r="L66" s="141">
        <f t="shared" si="1"/>
        <v>0.1718426501035196</v>
      </c>
      <c r="M66" s="138"/>
    </row>
    <row r="67" spans="1:13" x14ac:dyDescent="0.3">
      <c r="A67" s="85">
        <v>64</v>
      </c>
      <c r="B67" s="21" t="s">
        <v>496</v>
      </c>
      <c r="C67" s="21" t="s">
        <v>168</v>
      </c>
      <c r="D67" s="81" t="s">
        <v>365</v>
      </c>
      <c r="E67" s="93"/>
      <c r="F67" s="80">
        <f>VLOOKUP(D:D,'Пересчет ЧСДМ'!C:E,3,0)</f>
        <v>3064.25</v>
      </c>
      <c r="G67" s="94"/>
      <c r="H67" s="149">
        <v>2995.7949999999992</v>
      </c>
      <c r="I67" s="133">
        <v>3700.0818750000003</v>
      </c>
      <c r="J67" s="117">
        <f t="shared" si="2"/>
        <v>0.23509181202318619</v>
      </c>
      <c r="K67" s="124">
        <f t="shared" si="0"/>
        <v>-2.2850361923963707E-2</v>
      </c>
      <c r="L67" s="141">
        <f t="shared" si="1"/>
        <v>0.17184265010351973</v>
      </c>
      <c r="M67" s="138"/>
    </row>
    <row r="68" spans="1:13" x14ac:dyDescent="0.3">
      <c r="A68" s="85">
        <v>65</v>
      </c>
      <c r="B68" s="21" t="s">
        <v>496</v>
      </c>
      <c r="C68" s="21" t="s">
        <v>169</v>
      </c>
      <c r="D68" s="81" t="s">
        <v>366</v>
      </c>
      <c r="E68" s="93"/>
      <c r="F68" s="80">
        <f>VLOOKUP(D:D,'Пересчет ЧСДМ'!C:E,3,0)</f>
        <v>2916.96</v>
      </c>
      <c r="G68" s="94"/>
      <c r="H68" s="149">
        <v>3228.7101000000002</v>
      </c>
      <c r="I68" s="133">
        <v>3522.2292000000002</v>
      </c>
      <c r="J68" s="117">
        <f t="shared" si="2"/>
        <v>9.0909090909090828E-2</v>
      </c>
      <c r="K68" s="124">
        <f t="shared" si="0"/>
        <v>9.6555618294748791E-2</v>
      </c>
      <c r="L68" s="141">
        <f t="shared" si="1"/>
        <v>0.17184265010351971</v>
      </c>
      <c r="M68" s="138"/>
    </row>
    <row r="69" spans="1:13" x14ac:dyDescent="0.3">
      <c r="A69" s="85">
        <v>66</v>
      </c>
      <c r="B69" s="21" t="s">
        <v>496</v>
      </c>
      <c r="C69" s="21" t="s">
        <v>170</v>
      </c>
      <c r="D69" s="81" t="s">
        <v>367</v>
      </c>
      <c r="E69" s="93"/>
      <c r="F69" s="80">
        <f>VLOOKUP(D:D,'Пересчет ЧСДМ'!C:E,3,0)</f>
        <v>342.99</v>
      </c>
      <c r="G69" s="94"/>
      <c r="H69" s="149">
        <v>369.38632499999994</v>
      </c>
      <c r="I69" s="133">
        <v>414.16042499999998</v>
      </c>
      <c r="J69" s="117">
        <f t="shared" si="2"/>
        <v>0.12121212121212133</v>
      </c>
      <c r="K69" s="124">
        <f t="shared" ref="K69:K114" si="3">(H69-F69)/H69</f>
        <v>7.145994102515825E-2</v>
      </c>
      <c r="L69" s="141">
        <f t="shared" ref="L69:L130" si="4">(I69-F69)/I69</f>
        <v>0.1718426501035196</v>
      </c>
      <c r="M69" s="138"/>
    </row>
    <row r="70" spans="1:13" x14ac:dyDescent="0.3">
      <c r="A70" s="85">
        <v>67</v>
      </c>
      <c r="B70" s="21" t="s">
        <v>496</v>
      </c>
      <c r="C70" s="21" t="s">
        <v>172</v>
      </c>
      <c r="D70" s="81" t="s">
        <v>369</v>
      </c>
      <c r="E70" s="93"/>
      <c r="F70" s="80">
        <f>VLOOKUP(D:D,'Пересчет ЧСДМ'!C:E,3,0)</f>
        <v>1266.9000000000001</v>
      </c>
      <c r="G70" s="94"/>
      <c r="H70" s="149">
        <v>1379.0422800000001</v>
      </c>
      <c r="I70" s="133">
        <v>1529.7817500000001</v>
      </c>
      <c r="J70" s="117">
        <f t="shared" ref="J70:J126" si="5">I70/H70-1</f>
        <v>0.10930735930735924</v>
      </c>
      <c r="K70" s="124">
        <f t="shared" si="3"/>
        <v>8.1318957095354624E-2</v>
      </c>
      <c r="L70" s="141">
        <f t="shared" si="4"/>
        <v>0.17184265010351965</v>
      </c>
      <c r="M70" s="138"/>
    </row>
    <row r="71" spans="1:13" x14ac:dyDescent="0.3">
      <c r="A71" s="85">
        <v>68</v>
      </c>
      <c r="B71" s="21" t="s">
        <v>496</v>
      </c>
      <c r="C71" s="21" t="s">
        <v>173</v>
      </c>
      <c r="D71" s="81" t="s">
        <v>370</v>
      </c>
      <c r="E71" s="93"/>
      <c r="F71" s="80">
        <f>VLOOKUP(D:D,'Пересчет ЧСДМ'!C:E,3,0)</f>
        <v>824</v>
      </c>
      <c r="G71" s="94"/>
      <c r="H71" s="149">
        <v>844.11250000000007</v>
      </c>
      <c r="I71" s="133">
        <v>994.9799999999999</v>
      </c>
      <c r="J71" s="117">
        <f t="shared" si="5"/>
        <v>0.17872913859230821</v>
      </c>
      <c r="K71" s="124">
        <f t="shared" si="3"/>
        <v>2.3826800337632799E-2</v>
      </c>
      <c r="L71" s="141">
        <f t="shared" si="4"/>
        <v>0.1718426501035196</v>
      </c>
      <c r="M71" s="138"/>
    </row>
    <row r="72" spans="1:13" x14ac:dyDescent="0.3">
      <c r="A72" s="85">
        <v>69</v>
      </c>
      <c r="B72" s="21" t="s">
        <v>496</v>
      </c>
      <c r="C72" s="21" t="s">
        <v>174</v>
      </c>
      <c r="D72" s="81" t="s">
        <v>371</v>
      </c>
      <c r="E72" s="93"/>
      <c r="F72" s="80">
        <f>VLOOKUP(D:D,'Пересчет ЧСДМ'!C:E,3,0)</f>
        <v>1359.6</v>
      </c>
      <c r="G72" s="94"/>
      <c r="H72" s="149">
        <v>1219.8914978249998</v>
      </c>
      <c r="I72" s="133">
        <v>1641.7169999999996</v>
      </c>
      <c r="J72" s="117">
        <f t="shared" si="5"/>
        <v>0.3457893615350971</v>
      </c>
      <c r="K72" s="124">
        <f t="shared" si="3"/>
        <v>-0.1145253511677824</v>
      </c>
      <c r="L72" s="141">
        <f t="shared" si="4"/>
        <v>0.17184265010351954</v>
      </c>
      <c r="M72" s="138"/>
    </row>
    <row r="73" spans="1:13" x14ac:dyDescent="0.3">
      <c r="A73" s="85">
        <v>70</v>
      </c>
      <c r="B73" s="21" t="s">
        <v>496</v>
      </c>
      <c r="C73" s="21" t="s">
        <v>179</v>
      </c>
      <c r="D73" s="81" t="s">
        <v>376</v>
      </c>
      <c r="E73" s="93"/>
      <c r="F73" s="80">
        <f>VLOOKUP(D:D,'Пересчет ЧСДМ'!C:E,3,0)</f>
        <v>333.72</v>
      </c>
      <c r="G73" s="94"/>
      <c r="H73" s="149">
        <v>370.37</v>
      </c>
      <c r="I73" s="133">
        <v>402.96690000000001</v>
      </c>
      <c r="J73" s="117">
        <f t="shared" si="5"/>
        <v>8.8011718011717921E-2</v>
      </c>
      <c r="K73" s="124">
        <f t="shared" si="3"/>
        <v>9.8955098955098894E-2</v>
      </c>
      <c r="L73" s="141">
        <f t="shared" si="4"/>
        <v>0.17184265010351962</v>
      </c>
      <c r="M73" s="138"/>
    </row>
    <row r="74" spans="1:13" x14ac:dyDescent="0.3">
      <c r="A74" s="85">
        <v>71</v>
      </c>
      <c r="B74" s="21" t="s">
        <v>496</v>
      </c>
      <c r="C74" s="21" t="s">
        <v>183</v>
      </c>
      <c r="D74" s="81" t="s">
        <v>381</v>
      </c>
      <c r="E74" s="93"/>
      <c r="F74" s="80">
        <f>VLOOKUP(D:D,'Пересчет ЧСДМ'!C:E,3,0)</f>
        <v>4653.8798999999999</v>
      </c>
      <c r="G74" s="94"/>
      <c r="H74" s="149">
        <v>3028.0649206500002</v>
      </c>
      <c r="I74" s="133">
        <v>5619.5599792500007</v>
      </c>
      <c r="J74" s="117">
        <f t="shared" si="5"/>
        <v>0.85582546164291418</v>
      </c>
      <c r="K74" s="124">
        <f t="shared" si="3"/>
        <v>-0.53691549618460777</v>
      </c>
      <c r="L74" s="141">
        <f t="shared" si="4"/>
        <v>0.17184265010351979</v>
      </c>
      <c r="M74" s="138"/>
    </row>
    <row r="75" spans="1:13" x14ac:dyDescent="0.3">
      <c r="A75" s="85">
        <v>72</v>
      </c>
      <c r="B75" s="21" t="s">
        <v>496</v>
      </c>
      <c r="C75" s="21" t="s">
        <v>184</v>
      </c>
      <c r="D75" s="81" t="s">
        <v>384</v>
      </c>
      <c r="E75" s="93"/>
      <c r="F75" s="80">
        <f>VLOOKUP(D:D,'Пересчет ЧСДМ'!C:E,3,0)</f>
        <v>1174.2</v>
      </c>
      <c r="G75" s="94"/>
      <c r="H75" s="149">
        <v>1255.6398854999998</v>
      </c>
      <c r="I75" s="133">
        <v>1417.8465000000001</v>
      </c>
      <c r="J75" s="117">
        <f t="shared" si="5"/>
        <v>0.12918243229857995</v>
      </c>
      <c r="K75" s="124">
        <f t="shared" si="3"/>
        <v>6.4859269317946278E-2</v>
      </c>
      <c r="L75" s="141">
        <f t="shared" si="4"/>
        <v>0.17184265010351971</v>
      </c>
      <c r="M75" s="138"/>
    </row>
    <row r="76" spans="1:13" x14ac:dyDescent="0.3">
      <c r="A76" s="85">
        <v>73</v>
      </c>
      <c r="B76" s="21" t="s">
        <v>496</v>
      </c>
      <c r="C76" s="21" t="s">
        <v>185</v>
      </c>
      <c r="D76" s="81" t="s">
        <v>385</v>
      </c>
      <c r="E76" s="93"/>
      <c r="F76" s="80">
        <f>VLOOKUP(D:D,'Пересчет ЧСДМ'!C:E,3,0)</f>
        <v>2444.0664000000002</v>
      </c>
      <c r="G76" s="94"/>
      <c r="H76" s="149">
        <v>1967.1600333000001</v>
      </c>
      <c r="I76" s="133">
        <v>2951.2101780000003</v>
      </c>
      <c r="J76" s="117">
        <f t="shared" si="5"/>
        <v>0.5002389882073861</v>
      </c>
      <c r="K76" s="124">
        <f t="shared" si="3"/>
        <v>-0.2424339446852059</v>
      </c>
      <c r="L76" s="141">
        <f t="shared" si="4"/>
        <v>0.17184265010351968</v>
      </c>
      <c r="M76" s="138"/>
    </row>
    <row r="77" spans="1:13" x14ac:dyDescent="0.3">
      <c r="A77" s="85">
        <v>74</v>
      </c>
      <c r="B77" s="21" t="s">
        <v>496</v>
      </c>
      <c r="C77" s="21"/>
      <c r="D77" s="81" t="s">
        <v>386</v>
      </c>
      <c r="E77" s="93"/>
      <c r="F77" s="80">
        <f>VLOOKUP(D:D,'Пересчет ЧСДМ'!C:E,3,0)</f>
        <v>3914</v>
      </c>
      <c r="G77" s="94"/>
      <c r="H77" s="149">
        <v>2700.3322499999999</v>
      </c>
      <c r="I77" s="133">
        <v>4726.1549999999988</v>
      </c>
      <c r="J77" s="117">
        <f t="shared" si="5"/>
        <v>0.7502124044180114</v>
      </c>
      <c r="K77" s="124">
        <f t="shared" si="3"/>
        <v>-0.44945126659876766</v>
      </c>
      <c r="L77" s="141">
        <f t="shared" si="4"/>
        <v>0.17184265010351946</v>
      </c>
      <c r="M77" s="138"/>
    </row>
    <row r="78" spans="1:13" x14ac:dyDescent="0.3">
      <c r="A78" s="85">
        <v>75</v>
      </c>
      <c r="B78" s="21" t="s">
        <v>496</v>
      </c>
      <c r="C78" s="21"/>
      <c r="D78" s="81" t="s">
        <v>387</v>
      </c>
      <c r="E78" s="93"/>
      <c r="F78" s="80">
        <f>VLOOKUP(D:D,'Пересчет ЧСДМ'!C:E,3,0)</f>
        <v>5150</v>
      </c>
      <c r="G78" s="94"/>
      <c r="H78" s="149">
        <v>5516.6889970500006</v>
      </c>
      <c r="I78" s="133">
        <v>6218.625</v>
      </c>
      <c r="J78" s="117">
        <f t="shared" si="5"/>
        <v>0.12723863957626635</v>
      </c>
      <c r="K78" s="124">
        <f t="shared" si="3"/>
        <v>6.6469035547605498E-2</v>
      </c>
      <c r="L78" s="141">
        <f t="shared" si="4"/>
        <v>0.17184265010351968</v>
      </c>
      <c r="M78" s="138"/>
    </row>
    <row r="79" spans="1:13" x14ac:dyDescent="0.3">
      <c r="A79" s="85">
        <v>76</v>
      </c>
      <c r="B79" s="21" t="s">
        <v>496</v>
      </c>
      <c r="C79" s="21" t="s">
        <v>186</v>
      </c>
      <c r="D79" s="81" t="s">
        <v>388</v>
      </c>
      <c r="E79" s="93"/>
      <c r="F79" s="80">
        <f>VLOOKUP(D:D,'Пересчет ЧСДМ'!C:E,3,0)</f>
        <v>1043.596</v>
      </c>
      <c r="G79" s="94"/>
      <c r="H79" s="149">
        <v>877.2225000000002</v>
      </c>
      <c r="I79" s="133">
        <v>1260.1421699999999</v>
      </c>
      <c r="J79" s="117">
        <f t="shared" si="5"/>
        <v>0.43651373511281299</v>
      </c>
      <c r="K79" s="124">
        <f t="shared" si="3"/>
        <v>-0.18965940796092184</v>
      </c>
      <c r="L79" s="141">
        <f t="shared" si="4"/>
        <v>0.17184265010351957</v>
      </c>
      <c r="M79" s="138"/>
    </row>
    <row r="80" spans="1:13" x14ac:dyDescent="0.3">
      <c r="A80" s="85">
        <v>77</v>
      </c>
      <c r="B80" s="21" t="s">
        <v>496</v>
      </c>
      <c r="C80" s="21" t="s">
        <v>187</v>
      </c>
      <c r="D80" s="81" t="s">
        <v>389</v>
      </c>
      <c r="E80" s="93"/>
      <c r="F80" s="80">
        <f>VLOOKUP(D:D,'Пересчет ЧСДМ'!C:E,3,0)</f>
        <v>1108.3829999999998</v>
      </c>
      <c r="G80" s="94"/>
      <c r="H80" s="149">
        <v>740.46499999999992</v>
      </c>
      <c r="I80" s="133">
        <v>1338.3724724999997</v>
      </c>
      <c r="J80" s="117">
        <f t="shared" si="5"/>
        <v>0.80747567069341541</v>
      </c>
      <c r="K80" s="124">
        <f t="shared" si="3"/>
        <v>-0.49687426144382235</v>
      </c>
      <c r="L80" s="141">
        <f t="shared" si="4"/>
        <v>0.17184265010351965</v>
      </c>
      <c r="M80" s="138"/>
    </row>
    <row r="81" spans="1:13" x14ac:dyDescent="0.3">
      <c r="A81" s="85">
        <v>78</v>
      </c>
      <c r="B81" s="21" t="s">
        <v>496</v>
      </c>
      <c r="C81" s="21" t="s">
        <v>188</v>
      </c>
      <c r="D81" s="81" t="s">
        <v>390</v>
      </c>
      <c r="E81" s="93"/>
      <c r="F81" s="80">
        <f>VLOOKUP(D:D,'Пересчет ЧСДМ'!C:E,3,0)</f>
        <v>689.58500000000004</v>
      </c>
      <c r="G81" s="94"/>
      <c r="H81" s="149">
        <v>563.31414562499992</v>
      </c>
      <c r="I81" s="133">
        <v>832.67388749999998</v>
      </c>
      <c r="J81" s="117">
        <f t="shared" si="5"/>
        <v>0.4781696748909865</v>
      </c>
      <c r="K81" s="124">
        <f t="shared" si="3"/>
        <v>-0.2241570806550614</v>
      </c>
      <c r="L81" s="141">
        <f t="shared" si="4"/>
        <v>0.1718426501035196</v>
      </c>
      <c r="M81" s="138"/>
    </row>
    <row r="82" spans="1:13" x14ac:dyDescent="0.3">
      <c r="A82" s="85">
        <v>79</v>
      </c>
      <c r="B82" s="21" t="s">
        <v>496</v>
      </c>
      <c r="C82" s="21" t="s">
        <v>189</v>
      </c>
      <c r="D82" s="81" t="s">
        <v>391</v>
      </c>
      <c r="E82" s="93"/>
      <c r="F82" s="80">
        <f>VLOOKUP(D:D,'Пересчет ЧСДМ'!C:E,3,0)</f>
        <v>518.29599999999994</v>
      </c>
      <c r="G82" s="94"/>
      <c r="H82" s="149">
        <v>552.26416666666671</v>
      </c>
      <c r="I82" s="133">
        <v>625.84241999999995</v>
      </c>
      <c r="J82" s="117">
        <f t="shared" si="5"/>
        <v>0.13323017819069061</v>
      </c>
      <c r="K82" s="124">
        <f t="shared" si="3"/>
        <v>6.1507098806881558E-2</v>
      </c>
      <c r="L82" s="141">
        <f t="shared" si="4"/>
        <v>0.17184265010351971</v>
      </c>
      <c r="M82" s="138"/>
    </row>
    <row r="83" spans="1:13" x14ac:dyDescent="0.3">
      <c r="A83" s="85">
        <v>80</v>
      </c>
      <c r="B83" s="21" t="s">
        <v>496</v>
      </c>
      <c r="C83" s="21" t="s">
        <v>190</v>
      </c>
      <c r="D83" s="81" t="s">
        <v>392</v>
      </c>
      <c r="E83" s="93"/>
      <c r="F83" s="80">
        <f>VLOOKUP(D:D,'Пересчет ЧСДМ'!C:E,3,0)</f>
        <v>626.85800000000006</v>
      </c>
      <c r="G83" s="94"/>
      <c r="H83" s="149">
        <v>589.95749999999998</v>
      </c>
      <c r="I83" s="133">
        <v>756.93103499999995</v>
      </c>
      <c r="J83" s="117">
        <f t="shared" si="5"/>
        <v>0.28302637901882766</v>
      </c>
      <c r="K83" s="124">
        <f t="shared" si="3"/>
        <v>-6.2547725895509554E-2</v>
      </c>
      <c r="L83" s="141">
        <f t="shared" si="4"/>
        <v>0.17184265010351954</v>
      </c>
      <c r="M83" s="138"/>
    </row>
    <row r="84" spans="1:13" x14ac:dyDescent="0.3">
      <c r="A84" s="85">
        <v>81</v>
      </c>
      <c r="B84" s="21" t="s">
        <v>496</v>
      </c>
      <c r="C84" s="21" t="s">
        <v>191</v>
      </c>
      <c r="D84" s="81" t="s">
        <v>393</v>
      </c>
      <c r="E84" s="93"/>
      <c r="F84" s="80">
        <f>VLOOKUP(D:D,'Пересчет ЧСДМ'!C:E,3,0)</f>
        <v>698.649</v>
      </c>
      <c r="G84" s="94"/>
      <c r="H84" s="149">
        <v>725.54588336999984</v>
      </c>
      <c r="I84" s="133">
        <v>843.61866750000002</v>
      </c>
      <c r="J84" s="117">
        <f t="shared" si="5"/>
        <v>0.1627364813670753</v>
      </c>
      <c r="K84" s="124">
        <f t="shared" si="3"/>
        <v>3.7071236963084647E-2</v>
      </c>
      <c r="L84" s="141">
        <f t="shared" si="4"/>
        <v>0.17184265010351968</v>
      </c>
      <c r="M84" s="138"/>
    </row>
    <row r="85" spans="1:13" x14ac:dyDescent="0.3">
      <c r="A85" s="85">
        <v>82</v>
      </c>
      <c r="B85" s="21" t="s">
        <v>496</v>
      </c>
      <c r="C85" s="21" t="s">
        <v>192</v>
      </c>
      <c r="D85" s="81" t="s">
        <v>394</v>
      </c>
      <c r="E85" s="93"/>
      <c r="F85" s="80">
        <f>VLOOKUP(D:D,'Пересчет ЧСДМ'!C:E,3,0)</f>
        <v>845.73300000000006</v>
      </c>
      <c r="G85" s="94"/>
      <c r="H85" s="149">
        <v>753.83916666666664</v>
      </c>
      <c r="I85" s="133">
        <v>1021.2225975</v>
      </c>
      <c r="J85" s="117">
        <f t="shared" si="5"/>
        <v>0.35469559377718718</v>
      </c>
      <c r="K85" s="124">
        <f t="shared" si="3"/>
        <v>-0.12190111285895433</v>
      </c>
      <c r="L85" s="141">
        <f t="shared" si="4"/>
        <v>0.17184265010351962</v>
      </c>
      <c r="M85" s="138"/>
    </row>
    <row r="86" spans="1:13" x14ac:dyDescent="0.3">
      <c r="A86" s="85">
        <v>83</v>
      </c>
      <c r="B86" s="21" t="s">
        <v>496</v>
      </c>
      <c r="C86" s="21" t="s">
        <v>193</v>
      </c>
      <c r="D86" s="81" t="s">
        <v>395</v>
      </c>
      <c r="E86" s="93"/>
      <c r="F86" s="80">
        <f>VLOOKUP(D:D,'Пересчет ЧСДМ'!C:E,3,0)</f>
        <v>971.80499999999995</v>
      </c>
      <c r="G86" s="94"/>
      <c r="H86" s="149">
        <v>862.96833333333325</v>
      </c>
      <c r="I86" s="133">
        <v>1173.4545374999998</v>
      </c>
      <c r="J86" s="117">
        <f t="shared" si="5"/>
        <v>0.35978864133678123</v>
      </c>
      <c r="K86" s="124">
        <f t="shared" si="3"/>
        <v>-0.12611895762880451</v>
      </c>
      <c r="L86" s="141">
        <f t="shared" si="4"/>
        <v>0.17184265010351957</v>
      </c>
      <c r="M86" s="138"/>
    </row>
    <row r="87" spans="1:13" x14ac:dyDescent="0.3">
      <c r="A87" s="85">
        <v>84</v>
      </c>
      <c r="B87" s="21" t="s">
        <v>496</v>
      </c>
      <c r="C87" s="21" t="s">
        <v>194</v>
      </c>
      <c r="D87" s="81" t="s">
        <v>396</v>
      </c>
      <c r="E87" s="93"/>
      <c r="F87" s="80">
        <f>VLOOKUP(D:D,'Пересчет ЧСДМ'!C:E,3,0)</f>
        <v>428.995</v>
      </c>
      <c r="G87" s="94"/>
      <c r="H87" s="149">
        <v>439.19333333333327</v>
      </c>
      <c r="I87" s="133">
        <v>518.01146250000011</v>
      </c>
      <c r="J87" s="117">
        <f t="shared" si="5"/>
        <v>0.17946112380272972</v>
      </c>
      <c r="K87" s="124">
        <f t="shared" si="3"/>
        <v>2.32206014056071E-2</v>
      </c>
      <c r="L87" s="141">
        <f t="shared" si="4"/>
        <v>0.17184265010351982</v>
      </c>
      <c r="M87" s="138"/>
    </row>
    <row r="88" spans="1:13" x14ac:dyDescent="0.3">
      <c r="A88" s="85">
        <v>85</v>
      </c>
      <c r="B88" s="21" t="s">
        <v>496</v>
      </c>
      <c r="C88" s="21" t="s">
        <v>195</v>
      </c>
      <c r="D88" s="81" t="s">
        <v>397</v>
      </c>
      <c r="E88" s="93"/>
      <c r="F88" s="80">
        <f>VLOOKUP(D:D,'Пересчет ЧСДМ'!C:E,3,0)</f>
        <v>416.55260000000004</v>
      </c>
      <c r="G88" s="94"/>
      <c r="H88" s="149">
        <v>240.89460779999996</v>
      </c>
      <c r="I88" s="133">
        <v>502.98726450000004</v>
      </c>
      <c r="J88" s="117">
        <f t="shared" si="5"/>
        <v>1.0879971913593001</v>
      </c>
      <c r="K88" s="124">
        <f t="shared" si="3"/>
        <v>-0.72919022058741201</v>
      </c>
      <c r="L88" s="141">
        <f t="shared" si="4"/>
        <v>0.17184265010351965</v>
      </c>
      <c r="M88" s="138"/>
    </row>
    <row r="89" spans="1:13" x14ac:dyDescent="0.3">
      <c r="A89" s="85">
        <v>86</v>
      </c>
      <c r="B89" s="21" t="s">
        <v>496</v>
      </c>
      <c r="C89" s="21" t="s">
        <v>196</v>
      </c>
      <c r="D89" s="81" t="s">
        <v>398</v>
      </c>
      <c r="E89" s="93"/>
      <c r="F89" s="80">
        <f>VLOOKUP(D:D,'Пересчет ЧСДМ'!C:E,3,0)</f>
        <v>278.82099999999997</v>
      </c>
      <c r="G89" s="94"/>
      <c r="H89" s="149">
        <v>280.43262555000001</v>
      </c>
      <c r="I89" s="133">
        <v>336.67635749999999</v>
      </c>
      <c r="J89" s="117">
        <f t="shared" si="5"/>
        <v>0.20056058684217515</v>
      </c>
      <c r="K89" s="124">
        <f t="shared" si="3"/>
        <v>5.7469260106210278E-3</v>
      </c>
      <c r="L89" s="141">
        <f t="shared" si="4"/>
        <v>0.17184265010351973</v>
      </c>
      <c r="M89" s="138"/>
    </row>
    <row r="90" spans="1:13" x14ac:dyDescent="0.3">
      <c r="A90" s="85">
        <v>87</v>
      </c>
      <c r="B90" s="21" t="s">
        <v>496</v>
      </c>
      <c r="C90" s="21" t="s">
        <v>197</v>
      </c>
      <c r="D90" s="81" t="s">
        <v>399</v>
      </c>
      <c r="E90" s="93"/>
      <c r="F90" s="80">
        <f>VLOOKUP(D:D,'Пересчет ЧСДМ'!C:E,3,0)</f>
        <v>415.70800000000003</v>
      </c>
      <c r="G90" s="94"/>
      <c r="H90" s="149">
        <v>417.4749521249999</v>
      </c>
      <c r="I90" s="133">
        <v>501.96740999999997</v>
      </c>
      <c r="J90" s="117">
        <f t="shared" si="5"/>
        <v>0.20238928693786984</v>
      </c>
      <c r="K90" s="124">
        <f t="shared" si="3"/>
        <v>4.2324745856149384E-3</v>
      </c>
      <c r="L90" s="141">
        <f t="shared" si="4"/>
        <v>0.17184265010351957</v>
      </c>
      <c r="M90" s="138"/>
    </row>
    <row r="91" spans="1:13" x14ac:dyDescent="0.3">
      <c r="A91" s="85">
        <v>88</v>
      </c>
      <c r="B91" s="21" t="s">
        <v>496</v>
      </c>
      <c r="C91" s="21" t="s">
        <v>200</v>
      </c>
      <c r="D91" s="81" t="s">
        <v>402</v>
      </c>
      <c r="E91" s="93"/>
      <c r="F91" s="80">
        <f>VLOOKUP(D:D,'Пересчет ЧСДМ'!C:E,3,0)</f>
        <v>512.19839999999999</v>
      </c>
      <c r="G91" s="94"/>
      <c r="H91" s="149">
        <v>608.29719142499994</v>
      </c>
      <c r="I91" s="133">
        <v>618.47956799999997</v>
      </c>
      <c r="J91" s="117">
        <f t="shared" si="5"/>
        <v>1.6739147769442742E-2</v>
      </c>
      <c r="K91" s="124">
        <f t="shared" si="3"/>
        <v>0.15798000184725242</v>
      </c>
      <c r="L91" s="141">
        <f t="shared" si="4"/>
        <v>0.17184265010351965</v>
      </c>
      <c r="M91" s="138"/>
    </row>
    <row r="92" spans="1:13" x14ac:dyDescent="0.3">
      <c r="A92" s="85">
        <v>89</v>
      </c>
      <c r="B92" s="21" t="s">
        <v>496</v>
      </c>
      <c r="C92" s="21"/>
      <c r="D92" s="81" t="s">
        <v>404</v>
      </c>
      <c r="E92" s="93"/>
      <c r="F92" s="80">
        <f>VLOOKUP(D:D,'Пересчет ЧСДМ'!C:E,3,0)</f>
        <v>23238.405083333335</v>
      </c>
      <c r="G92" s="94"/>
      <c r="H92" s="149">
        <v>22443.639487500001</v>
      </c>
      <c r="I92" s="133">
        <v>28060.374138125004</v>
      </c>
      <c r="J92" s="117">
        <f t="shared" si="5"/>
        <v>0.2502595291531593</v>
      </c>
      <c r="K92" s="124">
        <f t="shared" si="3"/>
        <v>-3.5411618346301611E-2</v>
      </c>
      <c r="L92" s="141">
        <f t="shared" si="4"/>
        <v>0.17184265010351973</v>
      </c>
      <c r="M92" s="138"/>
    </row>
    <row r="93" spans="1:13" x14ac:dyDescent="0.3">
      <c r="A93" s="85">
        <v>90</v>
      </c>
      <c r="B93" s="21" t="s">
        <v>496</v>
      </c>
      <c r="C93" s="21" t="s">
        <v>204</v>
      </c>
      <c r="D93" s="81" t="s">
        <v>407</v>
      </c>
      <c r="E93" s="93"/>
      <c r="F93" s="80">
        <f>VLOOKUP(D:D,'Пересчет ЧСДМ'!C:E,3,0)</f>
        <v>1633.1473999999998</v>
      </c>
      <c r="G93" s="94"/>
      <c r="H93" s="149">
        <v>1868.9458333333332</v>
      </c>
      <c r="I93" s="133">
        <v>1972.0254855000001</v>
      </c>
      <c r="J93" s="117">
        <f t="shared" si="5"/>
        <v>5.515390030476186E-2</v>
      </c>
      <c r="K93" s="124">
        <f t="shared" si="3"/>
        <v>0.12616654219067347</v>
      </c>
      <c r="L93" s="141">
        <f t="shared" si="4"/>
        <v>0.17184265010351979</v>
      </c>
      <c r="M93" s="138"/>
    </row>
    <row r="94" spans="1:13" x14ac:dyDescent="0.3">
      <c r="A94" s="85">
        <v>91</v>
      </c>
      <c r="B94" s="21" t="s">
        <v>496</v>
      </c>
      <c r="C94" s="21" t="s">
        <v>207</v>
      </c>
      <c r="D94" s="81" t="s">
        <v>410</v>
      </c>
      <c r="E94" s="93"/>
      <c r="F94" s="80">
        <f>VLOOKUP(D:D,'Пересчет ЧСДМ'!C:E,3,0)</f>
        <v>2702.5654999999997</v>
      </c>
      <c r="G94" s="94"/>
      <c r="H94" s="149">
        <v>2969.9633333333327</v>
      </c>
      <c r="I94" s="133">
        <v>3263.3478412499994</v>
      </c>
      <c r="J94" s="117">
        <f t="shared" si="5"/>
        <v>9.8783882152305047E-2</v>
      </c>
      <c r="K94" s="124">
        <f t="shared" si="3"/>
        <v>9.0034052047780519E-2</v>
      </c>
      <c r="L94" s="141">
        <f t="shared" si="4"/>
        <v>0.17184265010351962</v>
      </c>
      <c r="M94" s="138"/>
    </row>
    <row r="95" spans="1:13" x14ac:dyDescent="0.3">
      <c r="A95" s="85">
        <v>92</v>
      </c>
      <c r="B95" s="21" t="s">
        <v>496</v>
      </c>
      <c r="C95" s="21" t="s">
        <v>210</v>
      </c>
      <c r="D95" s="81" t="s">
        <v>413</v>
      </c>
      <c r="E95" s="93"/>
      <c r="F95" s="80">
        <f>VLOOKUP(D:D,'Пересчет ЧСДМ'!C:E,3,0)</f>
        <v>7107</v>
      </c>
      <c r="G95" s="94"/>
      <c r="H95" s="149">
        <v>6845.8230802499975</v>
      </c>
      <c r="I95" s="133">
        <v>8581.7024999999994</v>
      </c>
      <c r="J95" s="117">
        <f t="shared" si="5"/>
        <v>0.25356767176148098</v>
      </c>
      <c r="K95" s="124">
        <f t="shared" si="3"/>
        <v>-3.8151280961889071E-2</v>
      </c>
      <c r="L95" s="141">
        <f t="shared" si="4"/>
        <v>0.17184265010351962</v>
      </c>
      <c r="M95" s="138"/>
    </row>
    <row r="96" spans="1:13" x14ac:dyDescent="0.3">
      <c r="A96" s="85">
        <v>93</v>
      </c>
      <c r="B96" s="21" t="s">
        <v>496</v>
      </c>
      <c r="C96" s="21"/>
      <c r="D96" s="81" t="s">
        <v>416</v>
      </c>
      <c r="E96" s="93"/>
      <c r="F96" s="80">
        <f>VLOOKUP(D:D,'Пересчет ЧСДМ'!C:E,3,0)</f>
        <v>24831.24</v>
      </c>
      <c r="G96" s="94"/>
      <c r="H96" s="149">
        <v>27134.271214050001</v>
      </c>
      <c r="I96" s="133">
        <v>29983.722300000005</v>
      </c>
      <c r="J96" s="117">
        <f t="shared" si="5"/>
        <v>0.10501299494915384</v>
      </c>
      <c r="K96" s="124">
        <f t="shared" si="3"/>
        <v>8.4875366501736008E-2</v>
      </c>
      <c r="L96" s="141">
        <f t="shared" si="4"/>
        <v>0.17184265010351976</v>
      </c>
      <c r="M96" s="138"/>
    </row>
    <row r="97" spans="1:13" x14ac:dyDescent="0.3">
      <c r="A97" s="85">
        <v>94</v>
      </c>
      <c r="B97" s="21" t="s">
        <v>496</v>
      </c>
      <c r="C97" s="21" t="s">
        <v>214</v>
      </c>
      <c r="D97" s="81" t="s">
        <v>418</v>
      </c>
      <c r="E97" s="93"/>
      <c r="F97" s="80">
        <f>VLOOKUP(D:D,'Пересчет ЧСДМ'!C:E,3,0)</f>
        <v>1341.3587</v>
      </c>
      <c r="G97" s="94"/>
      <c r="H97" s="149">
        <v>1278.035641575</v>
      </c>
      <c r="I97" s="133">
        <v>1619.6906302499999</v>
      </c>
      <c r="J97" s="117">
        <f t="shared" si="5"/>
        <v>0.26732821649164484</v>
      </c>
      <c r="K97" s="124">
        <f t="shared" si="3"/>
        <v>-4.9547177218753617E-2</v>
      </c>
      <c r="L97" s="141">
        <f t="shared" si="4"/>
        <v>0.17184265010351962</v>
      </c>
      <c r="M97" s="138"/>
    </row>
    <row r="98" spans="1:13" x14ac:dyDescent="0.3">
      <c r="A98" s="85">
        <v>95</v>
      </c>
      <c r="B98" s="21" t="s">
        <v>496</v>
      </c>
      <c r="C98" s="21"/>
      <c r="D98" s="81" t="s">
        <v>419</v>
      </c>
      <c r="E98" s="93"/>
      <c r="F98" s="80">
        <f>VLOOKUP(D:D,'Пересчет ЧСДМ'!C:E,3,0)</f>
        <v>1012.3767</v>
      </c>
      <c r="G98" s="94"/>
      <c r="H98" s="149">
        <v>1130.4042403499998</v>
      </c>
      <c r="I98" s="133">
        <v>1222.44486525</v>
      </c>
      <c r="J98" s="117">
        <f t="shared" si="5"/>
        <v>8.1422752688456113E-2</v>
      </c>
      <c r="K98" s="124">
        <f t="shared" si="3"/>
        <v>0.10441179901577125</v>
      </c>
      <c r="L98" s="141">
        <f t="shared" si="4"/>
        <v>0.17184265010351965</v>
      </c>
      <c r="M98" s="138"/>
    </row>
    <row r="99" spans="1:13" x14ac:dyDescent="0.3">
      <c r="A99" s="85">
        <v>96</v>
      </c>
      <c r="B99" s="21" t="s">
        <v>496</v>
      </c>
      <c r="C99" s="21" t="s">
        <v>216</v>
      </c>
      <c r="D99" s="81" t="s">
        <v>421</v>
      </c>
      <c r="E99" s="93"/>
      <c r="F99" s="80">
        <f>VLOOKUP(D:D,'Пересчет ЧСДМ'!C:E,3,0)</f>
        <v>45.011000000000003</v>
      </c>
      <c r="G99" s="94"/>
      <c r="H99" s="149">
        <v>47.883412500000006</v>
      </c>
      <c r="I99" s="133">
        <v>54.350782500000001</v>
      </c>
      <c r="J99" s="117">
        <f t="shared" si="5"/>
        <v>0.13506493506493489</v>
      </c>
      <c r="K99" s="124">
        <f t="shared" si="3"/>
        <v>5.9987631416202898E-2</v>
      </c>
      <c r="L99" s="141">
        <f t="shared" si="4"/>
        <v>0.17184265010351962</v>
      </c>
      <c r="M99" s="138"/>
    </row>
    <row r="100" spans="1:13" x14ac:dyDescent="0.3">
      <c r="A100" s="85">
        <v>97</v>
      </c>
      <c r="B100" s="21" t="s">
        <v>496</v>
      </c>
      <c r="C100" s="21" t="s">
        <v>220</v>
      </c>
      <c r="D100" s="81" t="s">
        <v>425</v>
      </c>
      <c r="E100" s="93"/>
      <c r="F100" s="80">
        <f>VLOOKUP(D:D,'Пересчет ЧСДМ'!C:E,3,0)</f>
        <v>926.0421</v>
      </c>
      <c r="G100" s="94"/>
      <c r="H100" s="149">
        <v>1101.3566666666666</v>
      </c>
      <c r="I100" s="133">
        <v>1118.19583575</v>
      </c>
      <c r="J100" s="117">
        <f t="shared" si="5"/>
        <v>1.5289478506811394E-2</v>
      </c>
      <c r="K100" s="124">
        <f t="shared" si="3"/>
        <v>0.15918055610201956</v>
      </c>
      <c r="L100" s="141">
        <f t="shared" si="4"/>
        <v>0.17184265010351968</v>
      </c>
      <c r="M100" s="138"/>
    </row>
    <row r="101" spans="1:13" x14ac:dyDescent="0.3">
      <c r="A101" s="85">
        <v>98</v>
      </c>
      <c r="B101" s="21" t="s">
        <v>496</v>
      </c>
      <c r="C101" s="21" t="s">
        <v>221</v>
      </c>
      <c r="D101" s="81" t="s">
        <v>426</v>
      </c>
      <c r="E101" s="93"/>
      <c r="F101" s="80">
        <f>VLOOKUP(D:D,'Пересчет ЧСДМ'!C:E,3,0)</f>
        <v>1699.5</v>
      </c>
      <c r="G101" s="94"/>
      <c r="H101" s="149">
        <v>1815.971578575</v>
      </c>
      <c r="I101" s="133">
        <v>2052.1462500000002</v>
      </c>
      <c r="J101" s="117">
        <f t="shared" si="5"/>
        <v>0.13005416726308439</v>
      </c>
      <c r="K101" s="124">
        <f t="shared" si="3"/>
        <v>6.4137335599930304E-2</v>
      </c>
      <c r="L101" s="141">
        <f t="shared" si="4"/>
        <v>0.17184265010351976</v>
      </c>
      <c r="M101" s="138"/>
    </row>
    <row r="102" spans="1:13" x14ac:dyDescent="0.3">
      <c r="A102" s="85">
        <v>99</v>
      </c>
      <c r="B102" s="21" t="s">
        <v>496</v>
      </c>
      <c r="C102" s="21" t="s">
        <v>224</v>
      </c>
      <c r="D102" s="81" t="s">
        <v>429</v>
      </c>
      <c r="E102" s="93"/>
      <c r="F102" s="80">
        <f>VLOOKUP(D:D,'Пересчет ЧСДМ'!C:E,3,0)</f>
        <v>4888.2083333333339</v>
      </c>
      <c r="G102" s="94"/>
      <c r="H102" s="149">
        <v>5689.000877174999</v>
      </c>
      <c r="I102" s="133">
        <v>5902.5115625000008</v>
      </c>
      <c r="J102" s="117">
        <f t="shared" si="5"/>
        <v>3.7530436351598029E-2</v>
      </c>
      <c r="K102" s="124">
        <f t="shared" si="3"/>
        <v>0.1407615433941217</v>
      </c>
      <c r="L102" s="141">
        <f t="shared" si="4"/>
        <v>0.17184265010351968</v>
      </c>
      <c r="M102" s="138"/>
    </row>
    <row r="103" spans="1:13" x14ac:dyDescent="0.3">
      <c r="A103" s="85">
        <v>100</v>
      </c>
      <c r="B103" s="21" t="s">
        <v>496</v>
      </c>
      <c r="C103" s="21" t="s">
        <v>226</v>
      </c>
      <c r="D103" s="81" t="s">
        <v>431</v>
      </c>
      <c r="E103" s="93"/>
      <c r="F103" s="80">
        <f>VLOOKUP(D:D,'Пересчет ЧСДМ'!C:E,3,0)</f>
        <v>2731.2166666666672</v>
      </c>
      <c r="G103" s="94"/>
      <c r="H103" s="149">
        <v>2744.9988221436993</v>
      </c>
      <c r="I103" s="133">
        <v>3297.9441250000004</v>
      </c>
      <c r="J103" s="117">
        <f t="shared" si="5"/>
        <v>0.20143735523517647</v>
      </c>
      <c r="K103" s="124">
        <f t="shared" si="3"/>
        <v>5.0208238218000341E-3</v>
      </c>
      <c r="L103" s="141">
        <f t="shared" si="4"/>
        <v>0.17184265010351962</v>
      </c>
      <c r="M103" s="138"/>
    </row>
    <row r="104" spans="1:13" x14ac:dyDescent="0.3">
      <c r="A104" s="85">
        <v>101</v>
      </c>
      <c r="B104" s="21" t="s">
        <v>496</v>
      </c>
      <c r="C104" s="21" t="s">
        <v>227</v>
      </c>
      <c r="D104" s="81" t="s">
        <v>432</v>
      </c>
      <c r="E104" s="93"/>
      <c r="F104" s="80">
        <f>VLOOKUP(D:D,'Пересчет ЧСДМ'!C:E,3,0)</f>
        <v>1340.7166666666667</v>
      </c>
      <c r="G104" s="94"/>
      <c r="H104" s="149">
        <v>1154.9068665749999</v>
      </c>
      <c r="I104" s="133">
        <v>1618.915375</v>
      </c>
      <c r="J104" s="117">
        <f t="shared" si="5"/>
        <v>0.40177136516736378</v>
      </c>
      <c r="K104" s="124">
        <f t="shared" si="3"/>
        <v>-0.16088725893777539</v>
      </c>
      <c r="L104" s="141">
        <f t="shared" si="4"/>
        <v>0.17184265010351968</v>
      </c>
      <c r="M104" s="138"/>
    </row>
    <row r="105" spans="1:13" x14ac:dyDescent="0.3">
      <c r="A105" s="85">
        <v>102</v>
      </c>
      <c r="B105" s="21" t="s">
        <v>496</v>
      </c>
      <c r="C105" s="21" t="s">
        <v>228</v>
      </c>
      <c r="D105" s="81" t="s">
        <v>433</v>
      </c>
      <c r="E105" s="93"/>
      <c r="F105" s="80">
        <f>VLOOKUP(D:D,'Пересчет ЧСДМ'!C:E,3,0)</f>
        <v>2463.416666666667</v>
      </c>
      <c r="G105" s="94"/>
      <c r="H105" s="149">
        <v>2169.140652625058</v>
      </c>
      <c r="I105" s="133">
        <v>2974.5756249999999</v>
      </c>
      <c r="J105" s="117">
        <f t="shared" si="5"/>
        <v>0.37131523555202284</v>
      </c>
      <c r="K105" s="124">
        <f t="shared" si="3"/>
        <v>-0.13566479134743106</v>
      </c>
      <c r="L105" s="141">
        <f t="shared" si="4"/>
        <v>0.17184265010351954</v>
      </c>
      <c r="M105" s="138"/>
    </row>
    <row r="106" spans="1:13" x14ac:dyDescent="0.3">
      <c r="A106" s="85">
        <v>103</v>
      </c>
      <c r="B106" s="21" t="s">
        <v>496</v>
      </c>
      <c r="C106" s="21" t="s">
        <v>229</v>
      </c>
      <c r="D106" s="81" t="s">
        <v>434</v>
      </c>
      <c r="E106" s="93"/>
      <c r="F106" s="80">
        <f>VLOOKUP(D:D,'Пересчет ЧСДМ'!C:E,3,0)</f>
        <v>1164.7651999999998</v>
      </c>
      <c r="G106" s="94"/>
      <c r="H106" s="149">
        <v>747.1864496249998</v>
      </c>
      <c r="I106" s="133">
        <v>1406.4539789999999</v>
      </c>
      <c r="J106" s="117">
        <f t="shared" si="5"/>
        <v>0.88233335830149939</v>
      </c>
      <c r="K106" s="124">
        <f t="shared" si="3"/>
        <v>-0.55886820563271156</v>
      </c>
      <c r="L106" s="141">
        <f t="shared" si="4"/>
        <v>0.17184265010351973</v>
      </c>
      <c r="M106" s="138"/>
    </row>
    <row r="107" spans="1:13" x14ac:dyDescent="0.3">
      <c r="A107" s="85">
        <v>104</v>
      </c>
      <c r="B107" s="21" t="s">
        <v>496</v>
      </c>
      <c r="C107" s="21" t="s">
        <v>230</v>
      </c>
      <c r="D107" s="81" t="s">
        <v>435</v>
      </c>
      <c r="E107" s="93"/>
      <c r="F107" s="80">
        <f>VLOOKUP(D:D,'Пересчет ЧСДМ'!C:E,3,0)</f>
        <v>214.8065</v>
      </c>
      <c r="G107" s="94"/>
      <c r="H107" s="149">
        <v>187.37463359999998</v>
      </c>
      <c r="I107" s="133">
        <v>259.37884875000003</v>
      </c>
      <c r="J107" s="117">
        <f t="shared" si="5"/>
        <v>0.38427941801189491</v>
      </c>
      <c r="K107" s="124">
        <f t="shared" si="3"/>
        <v>-0.14640117433697292</v>
      </c>
      <c r="L107" s="141">
        <f t="shared" si="4"/>
        <v>0.17184265010351976</v>
      </c>
      <c r="M107" s="138"/>
    </row>
    <row r="108" spans="1:13" x14ac:dyDescent="0.3">
      <c r="A108" s="85">
        <v>105</v>
      </c>
      <c r="B108" s="21" t="s">
        <v>496</v>
      </c>
      <c r="C108" s="21" t="s">
        <v>231</v>
      </c>
      <c r="D108" s="81" t="s">
        <v>436</v>
      </c>
      <c r="E108" s="93"/>
      <c r="F108" s="80">
        <f>VLOOKUP(D:D,'Пересчет ЧСДМ'!C:E,3,0)</f>
        <v>137.32990000000001</v>
      </c>
      <c r="G108" s="94"/>
      <c r="H108" s="149">
        <v>114.00356467499999</v>
      </c>
      <c r="I108" s="133">
        <v>165.82585424999999</v>
      </c>
      <c r="J108" s="117">
        <f t="shared" si="5"/>
        <v>0.45456727360003502</v>
      </c>
      <c r="K108" s="124">
        <f t="shared" si="3"/>
        <v>-0.20461057855075371</v>
      </c>
      <c r="L108" s="141">
        <f t="shared" si="4"/>
        <v>0.17184265010351957</v>
      </c>
      <c r="M108" s="138"/>
    </row>
    <row r="109" spans="1:13" x14ac:dyDescent="0.3">
      <c r="A109" s="85">
        <v>106</v>
      </c>
      <c r="B109" s="21" t="s">
        <v>496</v>
      </c>
      <c r="C109" s="21" t="s">
        <v>232</v>
      </c>
      <c r="D109" s="81" t="s">
        <v>437</v>
      </c>
      <c r="E109" s="93"/>
      <c r="F109" s="80">
        <f>VLOOKUP(D:D,'Пересчет ЧСДМ'!C:E,3,0)</f>
        <v>145.92009999999999</v>
      </c>
      <c r="G109" s="94"/>
      <c r="H109" s="149">
        <v>169.876666575</v>
      </c>
      <c r="I109" s="133">
        <v>176.19852075</v>
      </c>
      <c r="J109" s="117">
        <f t="shared" si="5"/>
        <v>3.7214376185142006E-2</v>
      </c>
      <c r="K109" s="124">
        <f t="shared" si="3"/>
        <v>0.14102329094398178</v>
      </c>
      <c r="L109" s="141">
        <f t="shared" si="4"/>
        <v>0.17184265010351973</v>
      </c>
      <c r="M109" s="138"/>
    </row>
    <row r="110" spans="1:13" x14ac:dyDescent="0.3">
      <c r="A110" s="85">
        <v>107</v>
      </c>
      <c r="B110" s="21" t="s">
        <v>496</v>
      </c>
      <c r="C110" s="21" t="s">
        <v>240</v>
      </c>
      <c r="D110" s="81" t="s">
        <v>446</v>
      </c>
      <c r="E110" s="93"/>
      <c r="F110" s="80">
        <f>VLOOKUP(D:D,'Пересчет ЧСДМ'!C:E,3,0)</f>
        <v>40015.510299999994</v>
      </c>
      <c r="G110" s="94"/>
      <c r="H110" s="149">
        <v>38306.730000000003</v>
      </c>
      <c r="I110" s="133">
        <v>48318.728687249997</v>
      </c>
      <c r="J110" s="117">
        <f t="shared" si="5"/>
        <v>0.26136396103896087</v>
      </c>
      <c r="K110" s="124">
        <f t="shared" si="3"/>
        <v>-4.4607835228953008E-2</v>
      </c>
      <c r="L110" s="141">
        <f t="shared" si="4"/>
        <v>0.17184265010351973</v>
      </c>
      <c r="M110" s="138"/>
    </row>
    <row r="111" spans="1:13" x14ac:dyDescent="0.3">
      <c r="A111" s="85">
        <v>108</v>
      </c>
      <c r="B111" s="21" t="s">
        <v>496</v>
      </c>
      <c r="C111" s="21" t="s">
        <v>241</v>
      </c>
      <c r="D111" s="81" t="s">
        <v>447</v>
      </c>
      <c r="E111" s="93"/>
      <c r="F111" s="80">
        <f>VLOOKUP(D:D,'Пересчет ЧСДМ'!C:E,3,0)</f>
        <v>63860</v>
      </c>
      <c r="G111" s="94"/>
      <c r="H111" s="149">
        <v>55202.734124999988</v>
      </c>
      <c r="I111" s="133">
        <v>77110.950000000012</v>
      </c>
      <c r="J111" s="117">
        <f t="shared" si="5"/>
        <v>0.39686831136645306</v>
      </c>
      <c r="K111" s="124">
        <f t="shared" si="3"/>
        <v>-0.15682675889561321</v>
      </c>
      <c r="L111" s="141">
        <f t="shared" si="4"/>
        <v>0.17184265010351979</v>
      </c>
      <c r="M111" s="138"/>
    </row>
    <row r="112" spans="1:13" x14ac:dyDescent="0.3">
      <c r="A112" s="85">
        <v>109</v>
      </c>
      <c r="B112" s="21" t="s">
        <v>496</v>
      </c>
      <c r="C112" s="21" t="s">
        <v>248</v>
      </c>
      <c r="D112" s="81" t="s">
        <v>453</v>
      </c>
      <c r="E112" s="93"/>
      <c r="F112" s="80">
        <f>VLOOKUP(D:D,'Пересчет ЧСДМ'!C:E,3,0)</f>
        <v>244.625</v>
      </c>
      <c r="G112" s="94"/>
      <c r="H112" s="149">
        <v>199.23749999999998</v>
      </c>
      <c r="I112" s="133">
        <v>295.38468749999993</v>
      </c>
      <c r="J112" s="117">
        <f t="shared" si="5"/>
        <v>0.48257575757575744</v>
      </c>
      <c r="K112" s="124">
        <f t="shared" si="3"/>
        <v>-0.22780601041470616</v>
      </c>
      <c r="L112" s="141">
        <f t="shared" si="4"/>
        <v>0.17184265010351946</v>
      </c>
      <c r="M112" s="138"/>
    </row>
    <row r="113" spans="1:14" x14ac:dyDescent="0.3">
      <c r="A113" s="85">
        <v>110</v>
      </c>
      <c r="B113" s="21" t="s">
        <v>496</v>
      </c>
      <c r="C113" s="21" t="s">
        <v>249</v>
      </c>
      <c r="D113" s="81" t="s">
        <v>454</v>
      </c>
      <c r="E113" s="93"/>
      <c r="F113" s="80">
        <f>VLOOKUP(D:D,'Пересчет ЧСДМ'!C:E,3,0)</f>
        <v>2418.7833333333333</v>
      </c>
      <c r="G113" s="94"/>
      <c r="H113" s="149">
        <v>2469.4159875</v>
      </c>
      <c r="I113" s="133">
        <v>2920.680875</v>
      </c>
      <c r="J113" s="117">
        <f t="shared" si="5"/>
        <v>0.18274154285234623</v>
      </c>
      <c r="K113" s="124">
        <f t="shared" si="3"/>
        <v>2.0503898258926585E-2</v>
      </c>
      <c r="L113" s="141">
        <f t="shared" si="4"/>
        <v>0.17184265010351968</v>
      </c>
      <c r="M113" s="138"/>
    </row>
    <row r="114" spans="1:14" x14ac:dyDescent="0.3">
      <c r="A114" s="85">
        <v>111</v>
      </c>
      <c r="B114" s="21" t="s">
        <v>496</v>
      </c>
      <c r="C114" s="21" t="s">
        <v>250</v>
      </c>
      <c r="D114" s="81" t="s">
        <v>455</v>
      </c>
      <c r="E114" s="93"/>
      <c r="F114" s="80">
        <f>VLOOKUP(D:D,'Пересчет ЧСДМ'!C:E,3,0)</f>
        <v>3429.041666666667</v>
      </c>
      <c r="G114" s="94"/>
      <c r="H114" s="149">
        <v>1860.6125999999999</v>
      </c>
      <c r="I114" s="133">
        <v>4140.5678125000004</v>
      </c>
      <c r="J114" s="117">
        <f t="shared" si="5"/>
        <v>1.2253787878787881</v>
      </c>
      <c r="K114" s="124">
        <f t="shared" si="3"/>
        <v>-0.8429637994855389</v>
      </c>
      <c r="L114" s="141">
        <f t="shared" si="4"/>
        <v>0.17184265010351968</v>
      </c>
      <c r="M114" s="138"/>
    </row>
    <row r="115" spans="1:14" x14ac:dyDescent="0.3">
      <c r="A115" s="85">
        <v>112</v>
      </c>
      <c r="B115" s="21" t="s">
        <v>496</v>
      </c>
      <c r="C115" s="21" t="s">
        <v>461</v>
      </c>
      <c r="D115" s="81" t="s">
        <v>471</v>
      </c>
      <c r="E115" s="93"/>
      <c r="F115" s="80">
        <f>VLOOKUP(D:D,'Пересчет ЧСДМ'!C:E,3,0)</f>
        <v>1966.9807000000001</v>
      </c>
      <c r="G115" s="94"/>
      <c r="H115" s="150">
        <v>25.809482499999998</v>
      </c>
      <c r="I115" s="133">
        <v>2375.1291952499996</v>
      </c>
      <c r="J115" s="117"/>
      <c r="K115" s="124"/>
      <c r="L115" s="141">
        <f t="shared" si="4"/>
        <v>0.17184265010351951</v>
      </c>
      <c r="M115" s="138"/>
      <c r="N115" t="s">
        <v>519</v>
      </c>
    </row>
    <row r="116" spans="1:14" x14ac:dyDescent="0.3">
      <c r="A116" s="85">
        <v>113</v>
      </c>
      <c r="B116" s="21" t="s">
        <v>496</v>
      </c>
      <c r="C116" s="21" t="s">
        <v>462</v>
      </c>
      <c r="D116" s="81" t="s">
        <v>472</v>
      </c>
      <c r="E116" s="93"/>
      <c r="F116" s="80">
        <f>VLOOKUP(D:D,'Пересчет ЧСДМ'!C:E,3,0)</f>
        <v>2605.4056</v>
      </c>
      <c r="G116" s="94"/>
      <c r="H116" s="150">
        <v>38.258340278059677</v>
      </c>
      <c r="I116" s="133">
        <v>3146.0272619999996</v>
      </c>
      <c r="J116" s="117"/>
      <c r="K116" s="124"/>
      <c r="L116" s="141">
        <f t="shared" si="4"/>
        <v>0.17184265010351954</v>
      </c>
      <c r="M116" s="138"/>
      <c r="N116" t="s">
        <v>519</v>
      </c>
    </row>
    <row r="117" spans="1:14" x14ac:dyDescent="0.3">
      <c r="A117" s="85">
        <v>114</v>
      </c>
      <c r="B117" s="21" t="s">
        <v>496</v>
      </c>
      <c r="C117" s="21" t="s">
        <v>463</v>
      </c>
      <c r="D117" s="81" t="s">
        <v>473</v>
      </c>
      <c r="E117" s="93"/>
      <c r="F117" s="80">
        <f>VLOOKUP(D:D,'Пересчет ЧСДМ'!C:E,3,0)</f>
        <v>5623.8823999999995</v>
      </c>
      <c r="G117" s="94"/>
      <c r="H117" s="151">
        <v>87.108215833333347</v>
      </c>
      <c r="I117" s="133">
        <v>6790.8379979999991</v>
      </c>
      <c r="J117" s="117"/>
      <c r="K117" s="124"/>
      <c r="L117" s="141">
        <f t="shared" si="4"/>
        <v>0.17184265010351962</v>
      </c>
      <c r="M117" s="138"/>
      <c r="N117" t="s">
        <v>519</v>
      </c>
    </row>
    <row r="118" spans="1:14" x14ac:dyDescent="0.3">
      <c r="A118" s="85">
        <v>115</v>
      </c>
      <c r="B118" s="21" t="s">
        <v>496</v>
      </c>
      <c r="C118" s="21"/>
      <c r="D118" s="81" t="s">
        <v>485</v>
      </c>
      <c r="E118" s="93"/>
      <c r="F118" s="80">
        <f>VLOOKUP(D:D,'Пересчет ЧСДМ'!C:E,3,0)</f>
        <v>3030.26</v>
      </c>
      <c r="G118" s="94"/>
      <c r="H118" s="150">
        <v>38.8825</v>
      </c>
      <c r="I118" s="133">
        <v>3659.0389500000001</v>
      </c>
      <c r="J118" s="117"/>
      <c r="K118" s="124"/>
      <c r="L118" s="141">
        <f t="shared" si="4"/>
        <v>0.17184265010351962</v>
      </c>
      <c r="M118" s="138"/>
      <c r="N118" t="s">
        <v>519</v>
      </c>
    </row>
    <row r="119" spans="1:14" x14ac:dyDescent="0.3">
      <c r="A119" s="85">
        <v>116</v>
      </c>
      <c r="B119" s="21" t="s">
        <v>496</v>
      </c>
      <c r="C119" s="21"/>
      <c r="D119" s="81" t="s">
        <v>486</v>
      </c>
      <c r="E119" s="93"/>
      <c r="F119" s="80">
        <f>VLOOKUP(D:D,'Пересчет ЧСДМ'!C:E,3,0)</f>
        <v>3030.26</v>
      </c>
      <c r="G119" s="94"/>
      <c r="H119" s="150">
        <v>38.8825</v>
      </c>
      <c r="I119" s="133">
        <v>3659.0389500000001</v>
      </c>
      <c r="J119" s="117"/>
      <c r="K119" s="124"/>
      <c r="L119" s="141">
        <f t="shared" si="4"/>
        <v>0.17184265010351962</v>
      </c>
      <c r="M119" s="138"/>
      <c r="N119" t="s">
        <v>519</v>
      </c>
    </row>
    <row r="120" spans="1:14" x14ac:dyDescent="0.3">
      <c r="A120" s="85">
        <v>117</v>
      </c>
      <c r="B120" s="21" t="s">
        <v>496</v>
      </c>
      <c r="C120" s="21" t="s">
        <v>106</v>
      </c>
      <c r="D120" s="81" t="s">
        <v>302</v>
      </c>
      <c r="E120" s="93"/>
      <c r="F120" s="127">
        <f>VLOOKUP(D120,'Пересчет ЧСДМ'!C:F,4,0)</f>
        <v>41.2</v>
      </c>
      <c r="G120" s="94"/>
      <c r="H120" s="152">
        <v>4334.7446999999993</v>
      </c>
      <c r="I120" s="127">
        <v>49.749000000000002</v>
      </c>
      <c r="J120" s="117"/>
      <c r="K120" s="124"/>
      <c r="L120" s="141">
        <f t="shared" si="4"/>
        <v>0.17184265010351965</v>
      </c>
      <c r="M120" s="138"/>
      <c r="N120" t="s">
        <v>520</v>
      </c>
    </row>
    <row r="121" spans="1:14" x14ac:dyDescent="0.3">
      <c r="A121" s="85">
        <v>118</v>
      </c>
      <c r="B121" s="21" t="s">
        <v>496</v>
      </c>
      <c r="C121" s="21"/>
      <c r="D121" s="81" t="s">
        <v>438</v>
      </c>
      <c r="E121" s="93"/>
      <c r="F121" s="127">
        <f>VLOOKUP(D121,'Пересчет ЧСДМ'!C:F,4,0)</f>
        <v>72.305999999999997</v>
      </c>
      <c r="G121" s="94"/>
      <c r="H121" s="152">
        <v>6941.7267149999998</v>
      </c>
      <c r="I121" s="127">
        <v>87.309494999999984</v>
      </c>
      <c r="J121" s="117"/>
      <c r="K121" s="124"/>
      <c r="L121" s="141">
        <f t="shared" si="4"/>
        <v>0.17184265010351954</v>
      </c>
      <c r="M121" s="138"/>
      <c r="N121" t="s">
        <v>520</v>
      </c>
    </row>
    <row r="122" spans="1:14" x14ac:dyDescent="0.3">
      <c r="A122" s="85">
        <v>119</v>
      </c>
      <c r="B122" s="21" t="s">
        <v>496</v>
      </c>
      <c r="C122" s="21"/>
      <c r="D122" s="81" t="s">
        <v>457</v>
      </c>
      <c r="E122" s="93"/>
      <c r="F122" s="127">
        <f>VLOOKUP(D122,'Пересчет ЧСДМ'!C:F,4,0)</f>
        <v>182.928</v>
      </c>
      <c r="G122" s="94"/>
      <c r="H122" s="152">
        <v>17559.5314125</v>
      </c>
      <c r="I122" s="127">
        <v>220.88555999999997</v>
      </c>
      <c r="J122" s="117"/>
      <c r="K122" s="124"/>
      <c r="L122" s="141">
        <f t="shared" si="4"/>
        <v>0.17184265010351957</v>
      </c>
      <c r="M122" s="138"/>
      <c r="N122" t="s">
        <v>520</v>
      </c>
    </row>
    <row r="123" spans="1:14" x14ac:dyDescent="0.3">
      <c r="A123" s="85">
        <v>120</v>
      </c>
      <c r="B123" s="21" t="s">
        <v>496</v>
      </c>
      <c r="C123" s="21" t="s">
        <v>252</v>
      </c>
      <c r="D123" s="81" t="s">
        <v>458</v>
      </c>
      <c r="E123" s="93"/>
      <c r="F123" s="127">
        <f>VLOOKUP(D123,'Пересчет ЧСДМ'!C:F,4,0)</f>
        <v>203.01300000000001</v>
      </c>
      <c r="G123" s="94"/>
      <c r="H123" s="152">
        <v>19485.8126925</v>
      </c>
      <c r="I123" s="127">
        <v>245.13819749999996</v>
      </c>
      <c r="J123" s="117"/>
      <c r="K123" s="124"/>
      <c r="L123" s="141">
        <f t="shared" si="4"/>
        <v>0.17184265010351951</v>
      </c>
      <c r="M123" s="138"/>
      <c r="N123" t="s">
        <v>520</v>
      </c>
    </row>
    <row r="124" spans="1:14" x14ac:dyDescent="0.3">
      <c r="A124" s="85">
        <v>121</v>
      </c>
      <c r="B124" s="21" t="s">
        <v>496</v>
      </c>
      <c r="C124" s="21" t="s">
        <v>460</v>
      </c>
      <c r="D124" s="81" t="s">
        <v>470</v>
      </c>
      <c r="E124" s="93"/>
      <c r="F124" s="127">
        <f>VLOOKUP(D124,'Пересчет ЧСДМ'!C:F,4,0)</f>
        <v>73.037300000000002</v>
      </c>
      <c r="G124" s="94"/>
      <c r="H124" s="153">
        <v>66.943939308333341</v>
      </c>
      <c r="I124" s="132">
        <v>88.192539749999995</v>
      </c>
      <c r="J124" s="117">
        <f t="shared" si="5"/>
        <v>0.31740887466748724</v>
      </c>
      <c r="K124" s="124">
        <f t="shared" ref="K124:K126" si="6">(H124-F124)/I124</f>
        <v>-6.9091566122707795E-2</v>
      </c>
      <c r="L124" s="141">
        <f t="shared" si="4"/>
        <v>0.1718426501035196</v>
      </c>
      <c r="M124" s="138"/>
    </row>
    <row r="125" spans="1:14" x14ac:dyDescent="0.3">
      <c r="A125" s="85">
        <v>122</v>
      </c>
      <c r="B125" s="21" t="s">
        <v>496</v>
      </c>
      <c r="C125" s="21" t="s">
        <v>465</v>
      </c>
      <c r="D125" s="81" t="s">
        <v>475</v>
      </c>
      <c r="E125" s="93"/>
      <c r="F125" s="128">
        <f>VLOOKUP(D125,'Пересчет ЧСДМ'!C:F,4,0)</f>
        <v>203.94</v>
      </c>
      <c r="G125" s="94"/>
      <c r="H125" s="153">
        <v>153.90917778599999</v>
      </c>
      <c r="I125" s="127">
        <v>246.25754999999998</v>
      </c>
      <c r="J125" s="117">
        <f t="shared" si="5"/>
        <v>0.6000186183984686</v>
      </c>
      <c r="K125" s="124">
        <f>(H125-F125)/I125</f>
        <v>-0.20316462262375312</v>
      </c>
      <c r="L125" s="141">
        <f t="shared" si="4"/>
        <v>0.17184265010351962</v>
      </c>
      <c r="M125" s="138"/>
    </row>
    <row r="126" spans="1:14" x14ac:dyDescent="0.3">
      <c r="A126" s="85">
        <v>123</v>
      </c>
      <c r="B126" s="21" t="s">
        <v>496</v>
      </c>
      <c r="C126" s="21" t="s">
        <v>466</v>
      </c>
      <c r="D126" s="81" t="s">
        <v>476</v>
      </c>
      <c r="E126" s="93"/>
      <c r="F126" s="128">
        <f>VLOOKUP(D126,'Пересчет ЧСДМ'!C:F,4,0)</f>
        <v>73.397800000000004</v>
      </c>
      <c r="G126" s="94"/>
      <c r="H126" s="153">
        <v>87.147810749999991</v>
      </c>
      <c r="I126" s="127">
        <v>88.627843500000012</v>
      </c>
      <c r="J126" s="117">
        <f t="shared" si="5"/>
        <v>1.6983016983017185E-2</v>
      </c>
      <c r="K126" s="124">
        <f t="shared" si="6"/>
        <v>0.15514323949448217</v>
      </c>
      <c r="L126" s="141">
        <f t="shared" si="4"/>
        <v>0.17184265010351973</v>
      </c>
      <c r="M126" s="138"/>
    </row>
    <row r="127" spans="1:14" x14ac:dyDescent="0.3">
      <c r="A127" s="85">
        <v>124</v>
      </c>
      <c r="B127" s="21" t="s">
        <v>496</v>
      </c>
      <c r="C127" s="21" t="s">
        <v>467</v>
      </c>
      <c r="D127" s="81" t="s">
        <v>477</v>
      </c>
      <c r="E127" s="93"/>
      <c r="F127" s="155">
        <f>VLOOKUP(D127,'Пересчет ЧСДМ'!C:F,4,0)</f>
        <v>2325.0086999999999</v>
      </c>
      <c r="G127" s="94"/>
      <c r="H127" s="153">
        <v>418.54307499999999</v>
      </c>
      <c r="I127" s="155">
        <v>2807.4480052499998</v>
      </c>
      <c r="J127" s="117"/>
      <c r="K127" s="124"/>
      <c r="L127" s="141">
        <f t="shared" si="4"/>
        <v>0.17184265010351968</v>
      </c>
      <c r="M127" s="138"/>
    </row>
    <row r="128" spans="1:14" x14ac:dyDescent="0.3">
      <c r="A128" s="85">
        <v>125</v>
      </c>
      <c r="B128" s="21" t="s">
        <v>496</v>
      </c>
      <c r="C128" s="21" t="s">
        <v>468</v>
      </c>
      <c r="D128" s="81" t="s">
        <v>478</v>
      </c>
      <c r="E128" s="93"/>
      <c r="F128" s="155">
        <f>VLOOKUP(D128,'Пересчет ЧСДМ'!C:F,4,0)</f>
        <v>2491.3846000000003</v>
      </c>
      <c r="G128" s="94"/>
      <c r="H128" s="153">
        <v>448.49907999999994</v>
      </c>
      <c r="I128" s="155">
        <v>3008.3469045000002</v>
      </c>
      <c r="J128" s="117"/>
      <c r="K128" s="124"/>
      <c r="L128" s="141">
        <f t="shared" si="4"/>
        <v>0.1718426501035196</v>
      </c>
      <c r="M128" s="138"/>
    </row>
    <row r="129" spans="1:14" x14ac:dyDescent="0.3">
      <c r="A129" s="85">
        <v>126</v>
      </c>
      <c r="B129" s="21" t="s">
        <v>496</v>
      </c>
      <c r="C129" s="21" t="s">
        <v>469</v>
      </c>
      <c r="D129" s="81" t="s">
        <v>479</v>
      </c>
      <c r="E129" s="93"/>
      <c r="F129" s="155">
        <f>VLOOKUP(D129,'Пересчет ЧСДМ'!C:F,4,0)</f>
        <v>1028.6404</v>
      </c>
      <c r="G129" s="94"/>
      <c r="H129" s="153">
        <v>173.01991500000003</v>
      </c>
      <c r="I129" s="155">
        <v>1242.0832829999999</v>
      </c>
      <c r="J129" s="117"/>
      <c r="K129" s="124"/>
      <c r="L129" s="141">
        <f t="shared" si="4"/>
        <v>0.17184265010351962</v>
      </c>
      <c r="M129" s="138"/>
    </row>
    <row r="130" spans="1:14" ht="15" thickBot="1" x14ac:dyDescent="0.35">
      <c r="A130" s="86">
        <v>127</v>
      </c>
      <c r="B130" s="87" t="s">
        <v>496</v>
      </c>
      <c r="C130" s="87"/>
      <c r="D130" s="88" t="s">
        <v>480</v>
      </c>
      <c r="E130" s="95"/>
      <c r="F130" s="155">
        <f>VLOOKUP(D130,'Пересчет ЧСДМ'!C:F,4,0)</f>
        <v>3203.5574999999999</v>
      </c>
      <c r="G130" s="96"/>
      <c r="H130" s="154">
        <v>1125.5711249999999</v>
      </c>
      <c r="I130" s="156">
        <v>3868.2956812499992</v>
      </c>
      <c r="J130" s="118"/>
      <c r="K130" s="142"/>
      <c r="L130" s="143">
        <f t="shared" si="4"/>
        <v>0.17184265010351954</v>
      </c>
      <c r="M130" s="139"/>
    </row>
    <row r="131" spans="1:14" x14ac:dyDescent="0.3">
      <c r="A131" s="82">
        <v>1</v>
      </c>
      <c r="B131" s="83" t="s">
        <v>518</v>
      </c>
      <c r="C131" s="83" t="s">
        <v>8</v>
      </c>
      <c r="D131" s="84" t="s">
        <v>9</v>
      </c>
      <c r="E131" s="91">
        <v>119.13351375113987</v>
      </c>
      <c r="F131" s="89">
        <v>175</v>
      </c>
      <c r="G131" s="92">
        <f t="shared" ref="G131:G135" si="7">(F131/E131)-1</f>
        <v>0.46894013690858327</v>
      </c>
      <c r="H131" s="129">
        <v>159.46096839750004</v>
      </c>
      <c r="I131" s="89">
        <v>234.238616749399</v>
      </c>
      <c r="J131" s="135">
        <v>0</v>
      </c>
      <c r="K131" s="123">
        <f>(H131-F131)/H131</f>
        <v>-9.744724216000418E-2</v>
      </c>
      <c r="L131" s="144">
        <f t="shared" ref="L131:L135" si="8">(I131-F131)/I131</f>
        <v>0.25289859362846068</v>
      </c>
      <c r="M131" s="137">
        <f t="shared" ref="M131:M135" si="9">L131-K131</f>
        <v>0.35034583578846484</v>
      </c>
    </row>
    <row r="132" spans="1:14" x14ac:dyDescent="0.3">
      <c r="A132" s="85">
        <v>2</v>
      </c>
      <c r="B132" s="21" t="s">
        <v>518</v>
      </c>
      <c r="C132" s="21" t="s">
        <v>10</v>
      </c>
      <c r="D132" s="81" t="s">
        <v>11</v>
      </c>
      <c r="E132" s="93">
        <v>1903.4936840841897</v>
      </c>
      <c r="F132" s="80">
        <v>2854.17</v>
      </c>
      <c r="G132" s="94">
        <f t="shared" si="7"/>
        <v>0.49943759932841614</v>
      </c>
      <c r="H132" s="130">
        <v>2483.1139575971733</v>
      </c>
      <c r="I132" s="80">
        <v>3723.2744314383876</v>
      </c>
      <c r="J132" s="134">
        <v>0</v>
      </c>
      <c r="K132" s="124">
        <f t="shared" ref="K132:K137" si="10">(H132-F132)/H132</f>
        <v>-0.14943174124875255</v>
      </c>
      <c r="L132" s="141">
        <f t="shared" si="8"/>
        <v>0.23342475754671468</v>
      </c>
      <c r="M132" s="138">
        <f t="shared" si="9"/>
        <v>0.38285649879546724</v>
      </c>
    </row>
    <row r="133" spans="1:14" x14ac:dyDescent="0.3">
      <c r="A133" s="85">
        <v>3</v>
      </c>
      <c r="B133" s="21" t="s">
        <v>518</v>
      </c>
      <c r="C133" s="21" t="s">
        <v>12</v>
      </c>
      <c r="D133" s="81" t="s">
        <v>13</v>
      </c>
      <c r="E133" s="93">
        <v>59.326789425518477</v>
      </c>
      <c r="F133" s="80">
        <v>91.33</v>
      </c>
      <c r="G133" s="94">
        <f t="shared" si="7"/>
        <v>0.53943944859277759</v>
      </c>
      <c r="H133" s="130">
        <v>79.723650352500002</v>
      </c>
      <c r="I133" s="80">
        <v>122.729732338456</v>
      </c>
      <c r="J133" s="134">
        <v>0</v>
      </c>
      <c r="K133" s="124">
        <f t="shared" si="10"/>
        <v>-0.14558226569132557</v>
      </c>
      <c r="L133" s="141">
        <f t="shared" si="8"/>
        <v>0.25584454345475049</v>
      </c>
      <c r="M133" s="138">
        <f t="shared" si="9"/>
        <v>0.40142680914607609</v>
      </c>
    </row>
    <row r="134" spans="1:14" x14ac:dyDescent="0.3">
      <c r="A134" s="85">
        <v>4</v>
      </c>
      <c r="B134" s="21" t="s">
        <v>518</v>
      </c>
      <c r="C134" s="21" t="s">
        <v>16</v>
      </c>
      <c r="D134" s="81" t="s">
        <v>17</v>
      </c>
      <c r="E134" s="93">
        <v>35540.733879191175</v>
      </c>
      <c r="F134" s="80">
        <v>40821.543071008608</v>
      </c>
      <c r="G134" s="94">
        <f t="shared" si="7"/>
        <v>0.14858469748451952</v>
      </c>
      <c r="H134" s="130">
        <v>55929.624130343764</v>
      </c>
      <c r="I134" s="80">
        <v>64239.910412173769</v>
      </c>
      <c r="J134" s="134">
        <v>0.55628947350206248</v>
      </c>
      <c r="K134" s="124">
        <f t="shared" si="10"/>
        <v>0.27012663314392804</v>
      </c>
      <c r="L134" s="141">
        <f t="shared" si="8"/>
        <v>0.36454545454545451</v>
      </c>
      <c r="M134" s="146">
        <f t="shared" si="9"/>
        <v>9.4418821401526465E-2</v>
      </c>
      <c r="N134" s="203" t="s">
        <v>522</v>
      </c>
    </row>
    <row r="135" spans="1:14" x14ac:dyDescent="0.3">
      <c r="A135" s="85">
        <v>5</v>
      </c>
      <c r="B135" s="21" t="s">
        <v>518</v>
      </c>
      <c r="C135" s="21" t="s">
        <v>19</v>
      </c>
      <c r="D135" s="81" t="s">
        <v>20</v>
      </c>
      <c r="E135" s="93">
        <v>35447.934122365026</v>
      </c>
      <c r="F135" s="80">
        <v>40687.621710324609</v>
      </c>
      <c r="G135" s="94">
        <f t="shared" si="7"/>
        <v>0.1478136234927645</v>
      </c>
      <c r="H135" s="130">
        <v>76329.847450928006</v>
      </c>
      <c r="I135" s="80">
        <v>64029.161489781211</v>
      </c>
      <c r="J135" s="134">
        <v>0.55782803623654464</v>
      </c>
      <c r="K135" s="124">
        <f t="shared" si="10"/>
        <v>0.46695004550503744</v>
      </c>
      <c r="L135" s="141">
        <f t="shared" si="8"/>
        <v>0.36454545454545451</v>
      </c>
      <c r="M135" s="146">
        <f t="shared" si="9"/>
        <v>-0.10240459095958293</v>
      </c>
      <c r="N135" s="204"/>
    </row>
    <row r="136" spans="1:14" x14ac:dyDescent="0.3">
      <c r="A136" s="85">
        <v>6</v>
      </c>
      <c r="B136" s="21" t="s">
        <v>518</v>
      </c>
      <c r="C136" s="21" t="s">
        <v>14</v>
      </c>
      <c r="D136" s="81" t="s">
        <v>15</v>
      </c>
      <c r="E136" s="93">
        <v>31007.449324121902</v>
      </c>
      <c r="F136" s="80">
        <v>35790.382403631069</v>
      </c>
      <c r="G136" s="94">
        <f>F136/E136-1</f>
        <v>0.15425109719645125</v>
      </c>
      <c r="H136" s="130">
        <v>48795.699937817008</v>
      </c>
      <c r="I136" s="80">
        <v>56322.490191694087</v>
      </c>
      <c r="J136" s="134">
        <v>0.55706271592152201</v>
      </c>
      <c r="K136" s="124">
        <f t="shared" si="10"/>
        <v>0.26652589369061858</v>
      </c>
      <c r="L136" s="141">
        <f>(I136-F136)/I136</f>
        <v>0.36454545454545439</v>
      </c>
      <c r="M136" s="146">
        <f>L136-K136</f>
        <v>9.8019560854835819E-2</v>
      </c>
      <c r="N136" s="203" t="s">
        <v>522</v>
      </c>
    </row>
    <row r="137" spans="1:14" ht="15" thickBot="1" x14ac:dyDescent="0.35">
      <c r="A137" s="86">
        <v>7</v>
      </c>
      <c r="B137" s="87" t="s">
        <v>518</v>
      </c>
      <c r="C137" s="87" t="s">
        <v>21</v>
      </c>
      <c r="D137" s="88" t="s">
        <v>18</v>
      </c>
      <c r="E137" s="95">
        <v>31261.78697584393</v>
      </c>
      <c r="F137" s="90">
        <v>36143.323853699083</v>
      </c>
      <c r="G137" s="96">
        <f>F137/E137-1</f>
        <v>0.15615028282379151</v>
      </c>
      <c r="H137" s="131">
        <v>67418.644592653698</v>
      </c>
      <c r="I137" s="90">
        <v>56877.905921414858</v>
      </c>
      <c r="J137" s="136">
        <v>0.55371267805840052</v>
      </c>
      <c r="K137" s="125">
        <f t="shared" si="10"/>
        <v>0.46389720422179098</v>
      </c>
      <c r="L137" s="145">
        <f>(I137-F137)/I137</f>
        <v>0.36454545454545445</v>
      </c>
      <c r="M137" s="147">
        <f>L137-K137</f>
        <v>-9.9351749676336532E-2</v>
      </c>
      <c r="N137" s="204"/>
    </row>
    <row r="138" spans="1:14" x14ac:dyDescent="0.3">
      <c r="A138" s="159">
        <v>8</v>
      </c>
      <c r="B138" s="158" t="s">
        <v>518</v>
      </c>
      <c r="C138" s="158" t="s">
        <v>523</v>
      </c>
      <c r="D138" s="158" t="s">
        <v>524</v>
      </c>
      <c r="E138" s="158"/>
      <c r="F138" s="158"/>
      <c r="G138" s="158"/>
      <c r="H138" s="158"/>
      <c r="I138" s="89">
        <v>390439.28469241777</v>
      </c>
      <c r="J138" s="158"/>
      <c r="K138" s="158"/>
      <c r="L138" s="158"/>
    </row>
  </sheetData>
  <autoFilter ref="A3:M3" xr:uid="{00000000-0009-0000-0000-000004000000}"/>
  <mergeCells count="7">
    <mergeCell ref="N134:N135"/>
    <mergeCell ref="N136:N137"/>
    <mergeCell ref="A1:A2"/>
    <mergeCell ref="D1:D2"/>
    <mergeCell ref="E1:G1"/>
    <mergeCell ref="H1:J1"/>
    <mergeCell ref="K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8"/>
  <sheetViews>
    <sheetView topLeftCell="A16" workbookViewId="0">
      <selection activeCell="D120" sqref="D120"/>
    </sheetView>
  </sheetViews>
  <sheetFormatPr defaultRowHeight="14.4" x14ac:dyDescent="0.3"/>
  <cols>
    <col min="1" max="1" width="5.109375" customWidth="1"/>
    <col min="2" max="2" width="19.109375" customWidth="1"/>
    <col min="3" max="3" width="38.109375" customWidth="1"/>
    <col min="4" max="5" width="14.5546875" customWidth="1"/>
    <col min="6" max="6" width="7.88671875" customWidth="1"/>
    <col min="7" max="8" width="14.6640625" customWidth="1"/>
  </cols>
  <sheetData>
    <row r="1" spans="1:8" s="6" customFormat="1" ht="15" customHeight="1" x14ac:dyDescent="0.3">
      <c r="A1" s="196" t="s">
        <v>0</v>
      </c>
      <c r="B1" s="198" t="s">
        <v>1</v>
      </c>
      <c r="C1" s="198" t="s">
        <v>2</v>
      </c>
      <c r="D1" s="194" t="s">
        <v>484</v>
      </c>
      <c r="E1" s="194" t="s">
        <v>483</v>
      </c>
      <c r="F1" s="194" t="s">
        <v>3</v>
      </c>
      <c r="G1" s="194" t="s">
        <v>481</v>
      </c>
      <c r="H1" s="194" t="s">
        <v>482</v>
      </c>
    </row>
    <row r="2" spans="1:8" s="6" customFormat="1" ht="15" thickBot="1" x14ac:dyDescent="0.35">
      <c r="A2" s="197"/>
      <c r="B2" s="199"/>
      <c r="C2" s="199"/>
      <c r="D2" s="195"/>
      <c r="E2" s="195"/>
      <c r="F2" s="195"/>
      <c r="G2" s="195"/>
      <c r="H2" s="195"/>
    </row>
    <row r="3" spans="1:8" x14ac:dyDescent="0.3">
      <c r="A3" s="2"/>
      <c r="B3" s="2"/>
      <c r="C3" s="2"/>
      <c r="D3" s="2"/>
      <c r="E3" s="2"/>
      <c r="F3" s="2"/>
      <c r="G3" s="1"/>
    </row>
    <row r="4" spans="1:8" x14ac:dyDescent="0.3">
      <c r="A4" s="3">
        <v>1</v>
      </c>
      <c r="B4" s="7" t="s">
        <v>22</v>
      </c>
      <c r="C4" s="8" t="s">
        <v>45</v>
      </c>
      <c r="D4" s="4">
        <v>471</v>
      </c>
      <c r="E4" s="4">
        <v>275</v>
      </c>
      <c r="F4" s="5">
        <v>0.1</v>
      </c>
      <c r="G4" s="4">
        <v>423.45150293555668</v>
      </c>
      <c r="H4" s="4">
        <v>247.32565789473705</v>
      </c>
    </row>
    <row r="5" spans="1:8" ht="28.8" x14ac:dyDescent="0.3">
      <c r="A5" s="3">
        <v>2</v>
      </c>
      <c r="B5" s="7" t="s">
        <v>23</v>
      </c>
      <c r="C5" s="8" t="s">
        <v>46</v>
      </c>
      <c r="D5" s="4">
        <v>175667</v>
      </c>
      <c r="E5" s="4">
        <v>152167</v>
      </c>
      <c r="F5" s="5">
        <v>0.10000000000000002</v>
      </c>
      <c r="G5" s="4">
        <v>158100.3963948405</v>
      </c>
      <c r="H5" s="4">
        <v>136950</v>
      </c>
    </row>
    <row r="6" spans="1:8" x14ac:dyDescent="0.3">
      <c r="A6" s="3">
        <v>3</v>
      </c>
      <c r="B6" s="7" t="s">
        <v>24</v>
      </c>
      <c r="C6" s="8" t="s">
        <v>47</v>
      </c>
      <c r="D6" s="4">
        <v>36282</v>
      </c>
      <c r="E6" s="4">
        <v>30941</v>
      </c>
      <c r="F6" s="5">
        <v>9.9999999999999922E-2</v>
      </c>
      <c r="G6" s="4">
        <v>32653.42645048918</v>
      </c>
      <c r="H6" s="4">
        <v>27846.60782712754</v>
      </c>
    </row>
    <row r="7" spans="1:8" x14ac:dyDescent="0.3">
      <c r="A7" s="3">
        <v>4</v>
      </c>
      <c r="B7" s="7" t="s">
        <v>25</v>
      </c>
      <c r="C7" s="8" t="s">
        <v>48</v>
      </c>
      <c r="D7" s="4">
        <v>61911</v>
      </c>
      <c r="E7" s="4">
        <v>61235</v>
      </c>
      <c r="F7" s="5">
        <v>9.9999999999999936E-2</v>
      </c>
      <c r="G7" s="4">
        <v>55719.926944672879</v>
      </c>
      <c r="H7" s="4">
        <v>55111.09999999994</v>
      </c>
    </row>
    <row r="8" spans="1:8" x14ac:dyDescent="0.3">
      <c r="A8" s="3">
        <v>5</v>
      </c>
      <c r="B8" s="7" t="s">
        <v>26</v>
      </c>
      <c r="C8" s="8" t="s">
        <v>49</v>
      </c>
      <c r="D8" s="4">
        <v>10026</v>
      </c>
      <c r="E8" s="4">
        <v>8580</v>
      </c>
      <c r="F8" s="5">
        <v>0.1</v>
      </c>
      <c r="G8" s="4">
        <v>9023.5601786787411</v>
      </c>
      <c r="H8" s="4">
        <v>7721.6447368421059</v>
      </c>
    </row>
    <row r="9" spans="1:8" ht="28.8" x14ac:dyDescent="0.3">
      <c r="A9" s="3">
        <v>6</v>
      </c>
      <c r="B9" s="7" t="s">
        <v>27</v>
      </c>
      <c r="C9" s="8" t="s">
        <v>50</v>
      </c>
      <c r="D9" s="4">
        <v>47811</v>
      </c>
      <c r="E9" s="4">
        <v>41433</v>
      </c>
      <c r="F9" s="5">
        <v>0.10000000000000002</v>
      </c>
      <c r="G9" s="4">
        <v>43029.705411688978</v>
      </c>
      <c r="H9" s="4">
        <v>37289.541248425274</v>
      </c>
    </row>
    <row r="10" spans="1:8" x14ac:dyDescent="0.3">
      <c r="A10" s="3">
        <v>7</v>
      </c>
      <c r="B10" s="7" t="s">
        <v>28</v>
      </c>
      <c r="C10" s="8" t="s">
        <v>51</v>
      </c>
      <c r="D10" s="4">
        <v>10175</v>
      </c>
      <c r="E10" s="4">
        <v>8665</v>
      </c>
      <c r="F10" s="5">
        <v>9.999999999999995E-2</v>
      </c>
      <c r="G10" s="4">
        <v>9157.1255185417012</v>
      </c>
      <c r="H10" s="4">
        <v>7798.4798684210518</v>
      </c>
    </row>
    <row r="11" spans="1:8" x14ac:dyDescent="0.3">
      <c r="A11" s="3">
        <v>8</v>
      </c>
      <c r="B11" s="7" t="s">
        <v>29</v>
      </c>
      <c r="C11" s="8" t="s">
        <v>52</v>
      </c>
      <c r="D11" s="4">
        <v>217057</v>
      </c>
      <c r="E11" s="4">
        <v>217057</v>
      </c>
      <c r="F11" s="5">
        <v>0.10000000000000003</v>
      </c>
      <c r="G11" s="4">
        <v>195351.46842105305</v>
      </c>
      <c r="H11" s="4">
        <v>195351.46842105305</v>
      </c>
    </row>
    <row r="12" spans="1:8" ht="28.8" x14ac:dyDescent="0.3">
      <c r="A12" s="3">
        <v>9</v>
      </c>
      <c r="B12" s="7" t="s">
        <v>30</v>
      </c>
      <c r="C12" s="8" t="s">
        <v>53</v>
      </c>
      <c r="D12" s="4">
        <v>178230</v>
      </c>
      <c r="E12" s="4">
        <v>170237</v>
      </c>
      <c r="F12" s="5">
        <v>0.10000000000000006</v>
      </c>
      <c r="G12" s="4">
        <v>160406.7345230052</v>
      </c>
      <c r="H12" s="4">
        <v>153213.7434210522</v>
      </c>
    </row>
    <row r="13" spans="1:8" x14ac:dyDescent="0.3">
      <c r="A13" s="3">
        <v>10</v>
      </c>
      <c r="B13" s="7" t="s">
        <v>31</v>
      </c>
      <c r="C13" s="8" t="s">
        <v>54</v>
      </c>
      <c r="D13" s="4">
        <v>9906</v>
      </c>
      <c r="E13" s="4">
        <v>9594</v>
      </c>
      <c r="F13" s="5">
        <v>9.9999999999999992E-2</v>
      </c>
      <c r="G13" s="4">
        <v>8915.0673760350146</v>
      </c>
      <c r="H13" s="4">
        <v>8634.6842105263167</v>
      </c>
    </row>
    <row r="14" spans="1:8" ht="28.8" x14ac:dyDescent="0.3">
      <c r="A14" s="3">
        <v>11</v>
      </c>
      <c r="B14" s="7" t="s">
        <v>32</v>
      </c>
      <c r="C14" s="8" t="s">
        <v>55</v>
      </c>
      <c r="D14" s="4">
        <v>1326974</v>
      </c>
      <c r="E14" s="4">
        <v>1120526</v>
      </c>
      <c r="F14" s="5">
        <v>9.9999999999999978E-2</v>
      </c>
      <c r="G14" s="4">
        <v>1194276.656197554</v>
      </c>
      <c r="H14" s="4">
        <v>1008473.4822732336</v>
      </c>
    </row>
    <row r="15" spans="1:8" x14ac:dyDescent="0.3">
      <c r="A15" s="3">
        <v>12</v>
      </c>
      <c r="B15" s="7" t="s">
        <v>33</v>
      </c>
      <c r="C15" s="8" t="s">
        <v>56</v>
      </c>
      <c r="D15" s="4">
        <v>245270</v>
      </c>
      <c r="E15" s="4">
        <v>232073</v>
      </c>
      <c r="F15" s="5">
        <v>0.10000000000000005</v>
      </c>
      <c r="G15" s="4">
        <v>220742.65082795252</v>
      </c>
      <c r="H15" s="4">
        <v>208865.72368421048</v>
      </c>
    </row>
    <row r="16" spans="1:8" ht="28.8" x14ac:dyDescent="0.3">
      <c r="A16" s="3">
        <v>13</v>
      </c>
      <c r="B16" s="7" t="s">
        <v>34</v>
      </c>
      <c r="C16" s="8" t="s">
        <v>57</v>
      </c>
      <c r="D16" s="4">
        <v>743210</v>
      </c>
      <c r="E16" s="4">
        <v>660085</v>
      </c>
      <c r="F16" s="5">
        <v>9.9999999999999964E-2</v>
      </c>
      <c r="G16" s="4">
        <v>668888.62493407773</v>
      </c>
      <c r="H16" s="4">
        <v>594076.70690789481</v>
      </c>
    </row>
    <row r="17" spans="1:9" ht="28.8" x14ac:dyDescent="0.3">
      <c r="A17" s="3">
        <v>14</v>
      </c>
      <c r="B17" s="7" t="s">
        <v>35</v>
      </c>
      <c r="C17" s="8" t="s">
        <v>58</v>
      </c>
      <c r="D17" s="4">
        <v>229195</v>
      </c>
      <c r="E17" s="4">
        <v>202462</v>
      </c>
      <c r="F17" s="5">
        <v>9.9999999999999922E-2</v>
      </c>
      <c r="G17" s="4">
        <v>206275.14625112334</v>
      </c>
      <c r="H17" s="4">
        <v>182215.90470692527</v>
      </c>
    </row>
    <row r="18" spans="1:9" ht="28.8" x14ac:dyDescent="0.3">
      <c r="A18" s="3">
        <v>15</v>
      </c>
      <c r="B18" s="7" t="s">
        <v>36</v>
      </c>
      <c r="C18" s="8" t="s">
        <v>59</v>
      </c>
      <c r="D18" s="4">
        <v>228401</v>
      </c>
      <c r="E18" s="4">
        <v>201873</v>
      </c>
      <c r="F18" s="5">
        <v>0.10000000000000002</v>
      </c>
      <c r="G18" s="4">
        <v>205561.01300447094</v>
      </c>
      <c r="H18" s="4">
        <v>181685.48366333751</v>
      </c>
    </row>
    <row r="19" spans="1:9" ht="28.8" x14ac:dyDescent="0.3">
      <c r="A19" s="3">
        <v>16</v>
      </c>
      <c r="B19" s="7" t="s">
        <v>37</v>
      </c>
      <c r="C19" s="8" t="s">
        <v>60</v>
      </c>
      <c r="D19" s="4">
        <v>758136</v>
      </c>
      <c r="E19" s="4">
        <v>680155</v>
      </c>
      <c r="F19" s="5">
        <v>9.9999999999999908E-2</v>
      </c>
      <c r="G19" s="4">
        <v>682322.07877940626</v>
      </c>
      <c r="H19" s="4">
        <v>612139.10248260957</v>
      </c>
    </row>
    <row r="20" spans="1:9" ht="28.8" x14ac:dyDescent="0.3">
      <c r="A20" s="3">
        <v>17</v>
      </c>
      <c r="B20" s="7" t="s">
        <v>38</v>
      </c>
      <c r="C20" s="8" t="s">
        <v>61</v>
      </c>
      <c r="D20" s="4">
        <v>756395</v>
      </c>
      <c r="E20" s="4">
        <v>678197</v>
      </c>
      <c r="F20" s="5">
        <v>0.10000000000000006</v>
      </c>
      <c r="G20" s="4">
        <v>680755.60838388244</v>
      </c>
      <c r="H20" s="4">
        <v>610377.01264316018</v>
      </c>
    </row>
    <row r="21" spans="1:9" ht="28.8" x14ac:dyDescent="0.3">
      <c r="A21" s="3">
        <v>18</v>
      </c>
      <c r="B21" s="7" t="s">
        <v>39</v>
      </c>
      <c r="C21" s="8" t="s">
        <v>62</v>
      </c>
      <c r="D21" s="4">
        <v>261525</v>
      </c>
      <c r="E21" s="4">
        <v>230925</v>
      </c>
      <c r="F21" s="5">
        <v>9.9999999999999978E-2</v>
      </c>
      <c r="G21" s="4">
        <v>235372.24268500233</v>
      </c>
      <c r="H21" s="4">
        <v>207832.57392291093</v>
      </c>
    </row>
    <row r="22" spans="1:9" ht="28.8" x14ac:dyDescent="0.3">
      <c r="A22" s="3">
        <v>19</v>
      </c>
      <c r="B22" s="7" t="s">
        <v>40</v>
      </c>
      <c r="C22" s="8" t="s">
        <v>63</v>
      </c>
      <c r="D22" s="4">
        <v>261561</v>
      </c>
      <c r="E22" s="4">
        <v>230957</v>
      </c>
      <c r="F22" s="5">
        <v>9.9999999999999922E-2</v>
      </c>
      <c r="G22" s="4">
        <v>235404.914778662</v>
      </c>
      <c r="H22" s="4">
        <v>207861.6747740898</v>
      </c>
    </row>
    <row r="23" spans="1:9" x14ac:dyDescent="0.3">
      <c r="A23" s="3">
        <v>20</v>
      </c>
      <c r="B23" s="7" t="s">
        <v>41</v>
      </c>
      <c r="C23" s="8" t="s">
        <v>64</v>
      </c>
      <c r="D23" s="4">
        <v>10196</v>
      </c>
      <c r="E23" s="4">
        <v>8721</v>
      </c>
      <c r="F23" s="5">
        <v>0.10000000000000002</v>
      </c>
      <c r="G23" s="4">
        <v>9176.731229954803</v>
      </c>
      <c r="H23" s="4">
        <v>7849.2796052631611</v>
      </c>
    </row>
    <row r="24" spans="1:9" x14ac:dyDescent="0.3">
      <c r="A24" s="3">
        <v>21</v>
      </c>
      <c r="B24" s="7" t="s">
        <v>42</v>
      </c>
      <c r="C24" s="8" t="s">
        <v>65</v>
      </c>
      <c r="D24" s="4">
        <v>221544</v>
      </c>
      <c r="E24" s="4">
        <v>202767</v>
      </c>
      <c r="F24" s="5">
        <v>0.10000000000000006</v>
      </c>
      <c r="G24" s="4">
        <v>199389.93025761098</v>
      </c>
      <c r="H24" s="4">
        <v>182490.00000000003</v>
      </c>
    </row>
    <row r="25" spans="1:9" x14ac:dyDescent="0.3">
      <c r="A25" s="3">
        <v>22</v>
      </c>
      <c r="B25" s="7" t="s">
        <v>43</v>
      </c>
      <c r="C25" s="8" t="s">
        <v>66</v>
      </c>
      <c r="D25" s="4">
        <v>61836</v>
      </c>
      <c r="E25" s="4">
        <v>58976</v>
      </c>
      <c r="F25" s="5">
        <v>9.9999999999999936E-2</v>
      </c>
      <c r="G25" s="4">
        <v>55652.831561885061</v>
      </c>
      <c r="H25" s="4">
        <v>53078.62828947368</v>
      </c>
    </row>
    <row r="26" spans="1:9" ht="28.8" x14ac:dyDescent="0.3">
      <c r="A26" s="3">
        <v>23</v>
      </c>
      <c r="B26" s="7" t="s">
        <v>44</v>
      </c>
      <c r="C26" s="8" t="s">
        <v>67</v>
      </c>
      <c r="D26" s="4">
        <v>542706</v>
      </c>
      <c r="E26" s="4">
        <v>485390</v>
      </c>
      <c r="F26" s="5">
        <v>9.9999999999999964E-2</v>
      </c>
      <c r="G26" s="4">
        <v>488435.04230964149</v>
      </c>
      <c r="H26" s="4">
        <v>436850.72697368386</v>
      </c>
    </row>
    <row r="27" spans="1:9" x14ac:dyDescent="0.3">
      <c r="A27" s="3">
        <v>24</v>
      </c>
      <c r="B27" s="7" t="s">
        <v>74</v>
      </c>
      <c r="C27" s="10" t="s">
        <v>258</v>
      </c>
      <c r="D27" s="4">
        <v>158155</v>
      </c>
      <c r="E27" s="4">
        <v>154801</v>
      </c>
      <c r="F27" s="5">
        <v>0.15</v>
      </c>
      <c r="G27" s="4">
        <v>134431.99654499997</v>
      </c>
      <c r="H27" s="9">
        <v>131580.42974999998</v>
      </c>
      <c r="I27" s="13"/>
    </row>
    <row r="28" spans="1:9" x14ac:dyDescent="0.3">
      <c r="A28" s="3">
        <v>25</v>
      </c>
      <c r="B28" s="7" t="s">
        <v>75</v>
      </c>
      <c r="C28" s="10" t="s">
        <v>259</v>
      </c>
      <c r="D28" s="4">
        <v>101792</v>
      </c>
      <c r="E28" s="4">
        <v>76021</v>
      </c>
      <c r="F28" s="5">
        <v>0.15</v>
      </c>
      <c r="G28" s="4">
        <v>86523.476719679995</v>
      </c>
      <c r="H28" s="9">
        <v>64617.981119999997</v>
      </c>
      <c r="I28" s="13"/>
    </row>
    <row r="29" spans="1:9" x14ac:dyDescent="0.3">
      <c r="A29" s="3">
        <v>26</v>
      </c>
      <c r="B29" s="7" t="s">
        <v>89</v>
      </c>
      <c r="C29" s="10" t="s">
        <v>277</v>
      </c>
      <c r="D29" s="4">
        <v>59641</v>
      </c>
      <c r="E29" s="4">
        <v>57904</v>
      </c>
      <c r="F29" s="5">
        <v>0.15</v>
      </c>
      <c r="G29" s="4">
        <v>50695.235929799994</v>
      </c>
      <c r="H29" s="9">
        <v>49218.675659999994</v>
      </c>
      <c r="I29" s="13"/>
    </row>
    <row r="30" spans="1:9" x14ac:dyDescent="0.3">
      <c r="A30" s="3">
        <v>27</v>
      </c>
      <c r="B30" s="7" t="s">
        <v>90</v>
      </c>
      <c r="C30" s="10" t="s">
        <v>278</v>
      </c>
      <c r="D30" s="4">
        <v>69300</v>
      </c>
      <c r="E30" s="4">
        <v>67281</v>
      </c>
      <c r="F30" s="5">
        <v>0.15</v>
      </c>
      <c r="G30" s="4">
        <v>58904.888045850006</v>
      </c>
      <c r="H30" s="9">
        <v>57189.211695000005</v>
      </c>
      <c r="I30" s="13"/>
    </row>
    <row r="31" spans="1:9" x14ac:dyDescent="0.3">
      <c r="A31" s="3">
        <v>28</v>
      </c>
      <c r="B31" s="7" t="s">
        <v>111</v>
      </c>
      <c r="C31" s="10" t="s">
        <v>307</v>
      </c>
      <c r="D31" s="4">
        <v>675</v>
      </c>
      <c r="E31" s="4">
        <v>524</v>
      </c>
      <c r="F31" s="5">
        <v>0.15</v>
      </c>
      <c r="G31" s="4">
        <v>573.33978300059994</v>
      </c>
      <c r="H31" s="9">
        <v>445.31573624999993</v>
      </c>
      <c r="I31" s="13"/>
    </row>
    <row r="32" spans="1:9" x14ac:dyDescent="0.3">
      <c r="A32" s="3">
        <v>29</v>
      </c>
      <c r="B32" s="7" t="s">
        <v>145</v>
      </c>
      <c r="C32" s="10" t="s">
        <v>342</v>
      </c>
      <c r="D32" s="4">
        <v>115658</v>
      </c>
      <c r="E32" s="4">
        <v>98194</v>
      </c>
      <c r="F32" s="5">
        <v>0.15</v>
      </c>
      <c r="G32" s="4">
        <v>98309.527234379973</v>
      </c>
      <c r="H32" s="9">
        <v>83464.89228</v>
      </c>
      <c r="I32" s="13"/>
    </row>
    <row r="33" spans="1:9" x14ac:dyDescent="0.3">
      <c r="A33" s="3">
        <v>30</v>
      </c>
      <c r="B33" s="7" t="s">
        <v>152</v>
      </c>
      <c r="C33" s="10" t="s">
        <v>349</v>
      </c>
      <c r="D33" s="4">
        <v>8460</v>
      </c>
      <c r="E33" s="4">
        <v>6318</v>
      </c>
      <c r="F33" s="5">
        <v>0.15</v>
      </c>
      <c r="G33" s="4">
        <v>7190.5899434985004</v>
      </c>
      <c r="H33" s="9">
        <v>5370.1055585099994</v>
      </c>
      <c r="I33" s="13"/>
    </row>
    <row r="34" spans="1:9" x14ac:dyDescent="0.3">
      <c r="A34" s="3">
        <v>31</v>
      </c>
      <c r="B34" s="7" t="s">
        <v>159</v>
      </c>
      <c r="C34" s="10" t="s">
        <v>356</v>
      </c>
      <c r="D34" s="4">
        <v>30915</v>
      </c>
      <c r="E34" s="4">
        <v>22733</v>
      </c>
      <c r="F34" s="5">
        <v>0.15</v>
      </c>
      <c r="G34" s="4">
        <v>26277.650645399997</v>
      </c>
      <c r="H34" s="9">
        <v>19323.00909</v>
      </c>
      <c r="I34" s="13"/>
    </row>
    <row r="35" spans="1:9" x14ac:dyDescent="0.3">
      <c r="A35" s="3">
        <v>32</v>
      </c>
      <c r="B35" s="7" t="s">
        <v>198</v>
      </c>
      <c r="C35" s="10" t="s">
        <v>400</v>
      </c>
      <c r="D35" s="4">
        <v>38934</v>
      </c>
      <c r="E35" s="4">
        <v>31253</v>
      </c>
      <c r="F35" s="5">
        <v>0.15</v>
      </c>
      <c r="G35" s="4">
        <v>33093.944709209987</v>
      </c>
      <c r="H35" s="9">
        <v>26565</v>
      </c>
      <c r="I35" s="13"/>
    </row>
    <row r="36" spans="1:9" x14ac:dyDescent="0.3">
      <c r="A36" s="3">
        <v>33</v>
      </c>
      <c r="B36" s="7" t="s">
        <v>208</v>
      </c>
      <c r="C36" s="10" t="s">
        <v>411</v>
      </c>
      <c r="D36" s="4">
        <v>43039</v>
      </c>
      <c r="E36" s="4">
        <v>43039</v>
      </c>
      <c r="F36" s="5">
        <v>0.15</v>
      </c>
      <c r="G36" s="4">
        <v>36583.025105781002</v>
      </c>
      <c r="H36" s="9">
        <v>36583.025105781002</v>
      </c>
      <c r="I36" s="13"/>
    </row>
    <row r="37" spans="1:9" x14ac:dyDescent="0.3">
      <c r="A37" s="3">
        <v>34</v>
      </c>
      <c r="B37" s="7" t="s">
        <v>251</v>
      </c>
      <c r="C37" s="10" t="s">
        <v>456</v>
      </c>
      <c r="D37" s="4">
        <v>47742</v>
      </c>
      <c r="E37" s="4">
        <v>46238</v>
      </c>
      <c r="F37" s="5">
        <v>0.15</v>
      </c>
      <c r="G37" s="4">
        <v>40580.910703456197</v>
      </c>
      <c r="H37" s="9">
        <v>39302.704980000002</v>
      </c>
      <c r="I37" s="13"/>
    </row>
    <row r="38" spans="1:9" x14ac:dyDescent="0.3">
      <c r="A38" s="3">
        <v>35</v>
      </c>
      <c r="B38" s="7" t="s">
        <v>253</v>
      </c>
      <c r="C38" s="10" t="s">
        <v>459</v>
      </c>
      <c r="D38" s="4">
        <v>31835</v>
      </c>
      <c r="E38" s="4">
        <v>26907</v>
      </c>
      <c r="F38" s="5">
        <v>0.15</v>
      </c>
      <c r="G38" s="4">
        <v>27059.55448442401</v>
      </c>
      <c r="H38" s="9">
        <v>22870.759526999998</v>
      </c>
      <c r="I38" s="13"/>
    </row>
  </sheetData>
  <mergeCells count="8">
    <mergeCell ref="G1:G2"/>
    <mergeCell ref="H1:H2"/>
    <mergeCell ref="D1:D2"/>
    <mergeCell ref="A1:A2"/>
    <mergeCell ref="B1:B2"/>
    <mergeCell ref="C1:C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D120" sqref="D120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018"/>
  <sheetViews>
    <sheetView tabSelected="1" zoomScale="85" zoomScaleNormal="85" workbookViewId="0">
      <pane ySplit="9" topLeftCell="A10" activePane="bottomLeft" state="frozen"/>
      <selection pane="bottomLeft" activeCell="C17" sqref="C17"/>
    </sheetView>
  </sheetViews>
  <sheetFormatPr defaultColWidth="9.109375" defaultRowHeight="14.4" x14ac:dyDescent="0.3"/>
  <cols>
    <col min="1" max="1" width="9.109375" style="165"/>
    <col min="2" max="2" width="27.109375" style="163" bestFit="1" customWidth="1"/>
    <col min="3" max="3" width="108.5546875" style="165" customWidth="1"/>
    <col min="4" max="4" width="12.88671875" style="182" customWidth="1"/>
    <col min="5" max="5" width="17.6640625" style="183" customWidth="1"/>
    <col min="6" max="16384" width="9.109375" style="165"/>
  </cols>
  <sheetData>
    <row r="1" spans="1:6" ht="18" x14ac:dyDescent="0.35">
      <c r="A1" s="188" t="s">
        <v>2140</v>
      </c>
      <c r="C1" s="164"/>
      <c r="D1" s="185"/>
      <c r="E1" s="184" t="s">
        <v>7</v>
      </c>
    </row>
    <row r="2" spans="1:6" ht="18" x14ac:dyDescent="0.35">
      <c r="D2" s="160"/>
      <c r="E2" s="184" t="s">
        <v>526</v>
      </c>
    </row>
    <row r="3" spans="1:6" ht="18" x14ac:dyDescent="0.35">
      <c r="D3" s="160"/>
      <c r="E3" s="184" t="s">
        <v>565</v>
      </c>
    </row>
    <row r="4" spans="1:6" ht="18" x14ac:dyDescent="0.35">
      <c r="D4" s="161"/>
      <c r="E4" s="184" t="s">
        <v>1414</v>
      </c>
    </row>
    <row r="5" spans="1:6" x14ac:dyDescent="0.3">
      <c r="D5" s="165"/>
      <c r="E5" s="165"/>
    </row>
    <row r="6" spans="1:6" ht="29.25" customHeight="1" x14ac:dyDescent="0.3">
      <c r="A6" s="192" t="s">
        <v>2524</v>
      </c>
      <c r="B6" s="191"/>
      <c r="C6" s="191"/>
      <c r="D6" s="191"/>
      <c r="E6" s="191"/>
    </row>
    <row r="7" spans="1:6" ht="29.25" customHeight="1" x14ac:dyDescent="0.3">
      <c r="A7" s="187" t="s">
        <v>2525</v>
      </c>
      <c r="B7" s="191"/>
      <c r="C7" s="191"/>
      <c r="D7" s="191"/>
      <c r="E7" s="191"/>
    </row>
    <row r="8" spans="1:6" ht="15" thickBot="1" x14ac:dyDescent="0.35">
      <c r="D8" s="186"/>
      <c r="E8" s="193" t="s">
        <v>2526</v>
      </c>
    </row>
    <row r="9" spans="1:6" s="169" customFormat="1" ht="60.6" customHeight="1" x14ac:dyDescent="0.3">
      <c r="A9" s="189" t="s">
        <v>2523</v>
      </c>
      <c r="B9" s="166" t="s">
        <v>516</v>
      </c>
      <c r="C9" s="166" t="s">
        <v>2</v>
      </c>
      <c r="D9" s="167" t="s">
        <v>568</v>
      </c>
      <c r="E9" s="168" t="s">
        <v>569</v>
      </c>
      <c r="F9" s="162"/>
    </row>
    <row r="10" spans="1:6" x14ac:dyDescent="0.3">
      <c r="A10" s="190">
        <v>1</v>
      </c>
      <c r="B10" s="170" t="s">
        <v>1417</v>
      </c>
      <c r="C10" s="171" t="s">
        <v>1774</v>
      </c>
      <c r="D10" s="172">
        <v>20</v>
      </c>
      <c r="E10" s="173">
        <v>4720</v>
      </c>
      <c r="F10" s="162"/>
    </row>
    <row r="11" spans="1:6" x14ac:dyDescent="0.3">
      <c r="A11" s="190">
        <v>2</v>
      </c>
      <c r="B11" s="174" t="s">
        <v>2159</v>
      </c>
      <c r="C11" s="174" t="s">
        <v>1387</v>
      </c>
      <c r="D11" s="172">
        <v>196</v>
      </c>
      <c r="E11" s="173">
        <v>171</v>
      </c>
      <c r="F11" s="162"/>
    </row>
    <row r="12" spans="1:6" x14ac:dyDescent="0.3">
      <c r="A12" s="190">
        <v>3</v>
      </c>
      <c r="B12" s="174" t="s">
        <v>1418</v>
      </c>
      <c r="C12" s="174" t="s">
        <v>1775</v>
      </c>
      <c r="D12" s="172">
        <v>2</v>
      </c>
      <c r="E12" s="173">
        <v>366</v>
      </c>
      <c r="F12" s="162"/>
    </row>
    <row r="13" spans="1:6" x14ac:dyDescent="0.3">
      <c r="A13" s="190">
        <v>4</v>
      </c>
      <c r="B13" s="170" t="s">
        <v>2160</v>
      </c>
      <c r="C13" s="176" t="s">
        <v>1253</v>
      </c>
      <c r="D13" s="172">
        <v>5</v>
      </c>
      <c r="E13" s="173">
        <v>1298</v>
      </c>
      <c r="F13" s="162"/>
    </row>
    <row r="14" spans="1:6" x14ac:dyDescent="0.3">
      <c r="A14" s="190">
        <v>5</v>
      </c>
      <c r="B14" s="170" t="s">
        <v>2161</v>
      </c>
      <c r="C14" s="176" t="s">
        <v>1254</v>
      </c>
      <c r="D14" s="172">
        <v>5</v>
      </c>
      <c r="E14" s="173">
        <v>1298</v>
      </c>
      <c r="F14" s="162"/>
    </row>
    <row r="15" spans="1:6" x14ac:dyDescent="0.3">
      <c r="A15" s="190">
        <v>6</v>
      </c>
      <c r="B15" s="170" t="s">
        <v>2162</v>
      </c>
      <c r="C15" s="177" t="s">
        <v>1373</v>
      </c>
      <c r="D15" s="172">
        <v>5</v>
      </c>
      <c r="E15" s="173">
        <v>255</v>
      </c>
      <c r="F15" s="162"/>
    </row>
    <row r="16" spans="1:6" x14ac:dyDescent="0.3">
      <c r="A16" s="190">
        <v>7</v>
      </c>
      <c r="B16" s="170" t="s">
        <v>2163</v>
      </c>
      <c r="C16" s="176" t="s">
        <v>1358</v>
      </c>
      <c r="D16" s="172">
        <v>10</v>
      </c>
      <c r="E16" s="173">
        <v>422</v>
      </c>
      <c r="F16" s="162"/>
    </row>
    <row r="17" spans="1:6" x14ac:dyDescent="0.3">
      <c r="A17" s="190">
        <v>8</v>
      </c>
      <c r="B17" s="170" t="s">
        <v>2164</v>
      </c>
      <c r="C17" s="176" t="s">
        <v>1307</v>
      </c>
      <c r="D17" s="172">
        <v>5</v>
      </c>
      <c r="E17" s="173">
        <v>794</v>
      </c>
      <c r="F17" s="162"/>
    </row>
    <row r="18" spans="1:6" x14ac:dyDescent="0.3">
      <c r="A18" s="190">
        <v>9</v>
      </c>
      <c r="B18" s="170" t="s">
        <v>2165</v>
      </c>
      <c r="C18" s="176" t="s">
        <v>1390</v>
      </c>
      <c r="D18" s="172">
        <v>4</v>
      </c>
      <c r="E18" s="173">
        <v>113</v>
      </c>
      <c r="F18" s="162"/>
    </row>
    <row r="19" spans="1:6" x14ac:dyDescent="0.3">
      <c r="A19" s="190">
        <v>10</v>
      </c>
      <c r="B19" s="170" t="s">
        <v>2166</v>
      </c>
      <c r="C19" s="170" t="s">
        <v>937</v>
      </c>
      <c r="D19" s="172">
        <v>15</v>
      </c>
      <c r="E19" s="173">
        <v>11054</v>
      </c>
      <c r="F19" s="162"/>
    </row>
    <row r="20" spans="1:6" x14ac:dyDescent="0.3">
      <c r="A20" s="190">
        <v>11</v>
      </c>
      <c r="B20" s="170" t="s">
        <v>2167</v>
      </c>
      <c r="C20" s="171" t="s">
        <v>2168</v>
      </c>
      <c r="D20" s="172">
        <v>2098.65</v>
      </c>
      <c r="E20" s="173">
        <v>94</v>
      </c>
      <c r="F20" s="162"/>
    </row>
    <row r="21" spans="1:6" x14ac:dyDescent="0.3">
      <c r="A21" s="190">
        <v>12</v>
      </c>
      <c r="B21" s="170" t="s">
        <v>1419</v>
      </c>
      <c r="C21" s="170" t="s">
        <v>735</v>
      </c>
      <c r="D21" s="172">
        <v>2</v>
      </c>
      <c r="E21" s="173">
        <v>64507</v>
      </c>
      <c r="F21" s="162"/>
    </row>
    <row r="22" spans="1:6" x14ac:dyDescent="0.3">
      <c r="A22" s="190">
        <v>13</v>
      </c>
      <c r="B22" s="170" t="s">
        <v>2169</v>
      </c>
      <c r="C22" s="176" t="s">
        <v>2170</v>
      </c>
      <c r="D22" s="172">
        <v>1</v>
      </c>
      <c r="E22" s="173">
        <v>1691</v>
      </c>
      <c r="F22" s="162"/>
    </row>
    <row r="23" spans="1:6" x14ac:dyDescent="0.3">
      <c r="A23" s="190">
        <v>14</v>
      </c>
      <c r="B23" s="170" t="s">
        <v>2171</v>
      </c>
      <c r="C23" s="176" t="s">
        <v>2172</v>
      </c>
      <c r="D23" s="172">
        <v>1</v>
      </c>
      <c r="E23" s="173">
        <v>293427</v>
      </c>
      <c r="F23" s="162"/>
    </row>
    <row r="24" spans="1:6" x14ac:dyDescent="0.3">
      <c r="A24" s="190">
        <v>15</v>
      </c>
      <c r="B24" s="170" t="s">
        <v>2173</v>
      </c>
      <c r="C24" s="176" t="s">
        <v>822</v>
      </c>
      <c r="D24" s="172">
        <v>5</v>
      </c>
      <c r="E24" s="173">
        <v>19037</v>
      </c>
      <c r="F24" s="162"/>
    </row>
    <row r="25" spans="1:6" x14ac:dyDescent="0.3">
      <c r="A25" s="190">
        <v>16</v>
      </c>
      <c r="B25" s="170" t="s">
        <v>2174</v>
      </c>
      <c r="C25" s="170" t="s">
        <v>2175</v>
      </c>
      <c r="D25" s="172">
        <v>15</v>
      </c>
      <c r="E25" s="173">
        <v>37655</v>
      </c>
      <c r="F25" s="162"/>
    </row>
    <row r="26" spans="1:6" x14ac:dyDescent="0.3">
      <c r="A26" s="190">
        <v>17</v>
      </c>
      <c r="B26" s="170" t="s">
        <v>2176</v>
      </c>
      <c r="C26" s="177" t="s">
        <v>785</v>
      </c>
      <c r="D26" s="172">
        <v>24</v>
      </c>
      <c r="E26" s="173">
        <v>34369</v>
      </c>
      <c r="F26" s="162"/>
    </row>
    <row r="27" spans="1:6" x14ac:dyDescent="0.3">
      <c r="A27" s="190">
        <v>18</v>
      </c>
      <c r="B27" s="170" t="s">
        <v>2177</v>
      </c>
      <c r="C27" s="170" t="s">
        <v>2178</v>
      </c>
      <c r="D27" s="172">
        <v>72</v>
      </c>
      <c r="E27" s="173">
        <v>9613</v>
      </c>
      <c r="F27" s="162"/>
    </row>
    <row r="28" spans="1:6" x14ac:dyDescent="0.3">
      <c r="A28" s="190">
        <v>19</v>
      </c>
      <c r="B28" s="170" t="s">
        <v>2179</v>
      </c>
      <c r="C28" s="177" t="s">
        <v>2180</v>
      </c>
      <c r="D28" s="172">
        <v>69</v>
      </c>
      <c r="E28" s="173">
        <v>18044</v>
      </c>
      <c r="F28" s="162"/>
    </row>
    <row r="29" spans="1:6" x14ac:dyDescent="0.3">
      <c r="A29" s="190">
        <v>20</v>
      </c>
      <c r="B29" s="170" t="s">
        <v>1410</v>
      </c>
      <c r="C29" s="170" t="s">
        <v>756</v>
      </c>
      <c r="D29" s="172">
        <v>42</v>
      </c>
      <c r="E29" s="173">
        <v>50531</v>
      </c>
      <c r="F29" s="162"/>
    </row>
    <row r="30" spans="1:6" x14ac:dyDescent="0.3">
      <c r="A30" s="190">
        <v>21</v>
      </c>
      <c r="B30" s="170" t="s">
        <v>1409</v>
      </c>
      <c r="C30" s="171" t="s">
        <v>599</v>
      </c>
      <c r="D30" s="172">
        <v>4</v>
      </c>
      <c r="E30" s="173">
        <v>634318</v>
      </c>
      <c r="F30" s="162"/>
    </row>
    <row r="31" spans="1:6" x14ac:dyDescent="0.3">
      <c r="A31" s="190">
        <v>22</v>
      </c>
      <c r="B31" s="170" t="s">
        <v>2181</v>
      </c>
      <c r="C31" s="177" t="s">
        <v>606</v>
      </c>
      <c r="D31" s="172">
        <v>8</v>
      </c>
      <c r="E31" s="173">
        <v>528190</v>
      </c>
      <c r="F31" s="162"/>
    </row>
    <row r="32" spans="1:6" x14ac:dyDescent="0.3">
      <c r="A32" s="190">
        <v>23</v>
      </c>
      <c r="B32" s="178" t="s">
        <v>2182</v>
      </c>
      <c r="C32" s="174" t="s">
        <v>2183</v>
      </c>
      <c r="D32" s="172">
        <v>63</v>
      </c>
      <c r="E32" s="173">
        <v>15528</v>
      </c>
      <c r="F32" s="162"/>
    </row>
    <row r="33" spans="1:6" x14ac:dyDescent="0.3">
      <c r="A33" s="190">
        <v>24</v>
      </c>
      <c r="B33" s="178" t="s">
        <v>1405</v>
      </c>
      <c r="C33" s="174" t="s">
        <v>1015</v>
      </c>
      <c r="D33" s="172">
        <v>72</v>
      </c>
      <c r="E33" s="173">
        <v>6639</v>
      </c>
      <c r="F33" s="162"/>
    </row>
    <row r="34" spans="1:6" x14ac:dyDescent="0.3">
      <c r="A34" s="190">
        <v>25</v>
      </c>
      <c r="B34" s="170" t="s">
        <v>2184</v>
      </c>
      <c r="C34" s="170" t="s">
        <v>2185</v>
      </c>
      <c r="D34" s="172">
        <v>56</v>
      </c>
      <c r="E34" s="173">
        <v>10507</v>
      </c>
      <c r="F34" s="162"/>
    </row>
    <row r="35" spans="1:6" x14ac:dyDescent="0.3">
      <c r="A35" s="190">
        <v>26</v>
      </c>
      <c r="B35" s="170" t="s">
        <v>2186</v>
      </c>
      <c r="C35" s="177" t="s">
        <v>550</v>
      </c>
      <c r="D35" s="172">
        <v>11</v>
      </c>
      <c r="E35" s="173">
        <v>14272</v>
      </c>
      <c r="F35" s="162"/>
    </row>
    <row r="36" spans="1:6" x14ac:dyDescent="0.3">
      <c r="A36" s="190">
        <v>27</v>
      </c>
      <c r="B36" s="170" t="s">
        <v>2141</v>
      </c>
      <c r="C36" s="170" t="s">
        <v>553</v>
      </c>
      <c r="D36" s="172">
        <v>2</v>
      </c>
      <c r="E36" s="173">
        <v>453886</v>
      </c>
      <c r="F36" s="162"/>
    </row>
    <row r="37" spans="1:6" x14ac:dyDescent="0.3">
      <c r="A37" s="190">
        <v>28</v>
      </c>
      <c r="B37" s="170" t="s">
        <v>2187</v>
      </c>
      <c r="C37" s="170" t="s">
        <v>551</v>
      </c>
      <c r="D37" s="172">
        <v>1</v>
      </c>
      <c r="E37" s="173">
        <v>689738</v>
      </c>
      <c r="F37" s="162"/>
    </row>
    <row r="38" spans="1:6" x14ac:dyDescent="0.3">
      <c r="A38" s="190">
        <v>29</v>
      </c>
      <c r="B38" s="170" t="s">
        <v>1420</v>
      </c>
      <c r="C38" s="177" t="s">
        <v>556</v>
      </c>
      <c r="D38" s="172">
        <v>3</v>
      </c>
      <c r="E38" s="173">
        <v>301293</v>
      </c>
      <c r="F38" s="162"/>
    </row>
    <row r="39" spans="1:6" x14ac:dyDescent="0.3">
      <c r="A39" s="190">
        <v>30</v>
      </c>
      <c r="B39" s="170" t="s">
        <v>2143</v>
      </c>
      <c r="C39" s="170" t="s">
        <v>2151</v>
      </c>
      <c r="D39" s="172">
        <v>21</v>
      </c>
      <c r="E39" s="173">
        <v>1555</v>
      </c>
      <c r="F39" s="162"/>
    </row>
    <row r="40" spans="1:6" x14ac:dyDescent="0.3">
      <c r="A40" s="190">
        <v>31</v>
      </c>
      <c r="B40" s="170" t="s">
        <v>1421</v>
      </c>
      <c r="C40" s="177" t="s">
        <v>1776</v>
      </c>
      <c r="D40" s="172">
        <v>11</v>
      </c>
      <c r="E40" s="173">
        <v>3820</v>
      </c>
      <c r="F40" s="162"/>
    </row>
    <row r="41" spans="1:6" x14ac:dyDescent="0.3">
      <c r="A41" s="190">
        <v>32</v>
      </c>
      <c r="B41" s="170" t="s">
        <v>2144</v>
      </c>
      <c r="C41" s="177" t="s">
        <v>2152</v>
      </c>
      <c r="D41" s="172">
        <v>450</v>
      </c>
      <c r="E41" s="173">
        <v>2516</v>
      </c>
      <c r="F41" s="162"/>
    </row>
    <row r="42" spans="1:6" x14ac:dyDescent="0.3">
      <c r="A42" s="190">
        <v>33</v>
      </c>
      <c r="B42" s="170" t="s">
        <v>2188</v>
      </c>
      <c r="C42" s="177" t="s">
        <v>2189</v>
      </c>
      <c r="D42" s="172">
        <v>169</v>
      </c>
      <c r="E42" s="173">
        <v>39360</v>
      </c>
      <c r="F42" s="162"/>
    </row>
    <row r="43" spans="1:6" x14ac:dyDescent="0.3">
      <c r="A43" s="190">
        <v>34</v>
      </c>
      <c r="B43" s="170" t="s">
        <v>2190</v>
      </c>
      <c r="C43" s="170" t="s">
        <v>2191</v>
      </c>
      <c r="D43" s="172">
        <v>1</v>
      </c>
      <c r="E43" s="173">
        <v>439</v>
      </c>
      <c r="F43" s="162"/>
    </row>
    <row r="44" spans="1:6" x14ac:dyDescent="0.3">
      <c r="A44" s="190">
        <v>35</v>
      </c>
      <c r="B44" s="170" t="s">
        <v>2192</v>
      </c>
      <c r="C44" s="177" t="s">
        <v>2193</v>
      </c>
      <c r="D44" s="172">
        <v>1</v>
      </c>
      <c r="E44" s="173">
        <v>634</v>
      </c>
      <c r="F44" s="162"/>
    </row>
    <row r="45" spans="1:6" x14ac:dyDescent="0.3">
      <c r="A45" s="190">
        <v>36</v>
      </c>
      <c r="B45" s="170" t="s">
        <v>2194</v>
      </c>
      <c r="C45" s="170" t="s">
        <v>2195</v>
      </c>
      <c r="D45" s="172">
        <v>7</v>
      </c>
      <c r="E45" s="173">
        <v>98320</v>
      </c>
      <c r="F45" s="162"/>
    </row>
    <row r="46" spans="1:6" x14ac:dyDescent="0.3">
      <c r="A46" s="190">
        <v>37</v>
      </c>
      <c r="B46" s="170" t="s">
        <v>1408</v>
      </c>
      <c r="C46" s="170" t="s">
        <v>1066</v>
      </c>
      <c r="D46" s="172">
        <v>4</v>
      </c>
      <c r="E46" s="173">
        <v>4302</v>
      </c>
      <c r="F46" s="162"/>
    </row>
    <row r="47" spans="1:6" x14ac:dyDescent="0.3">
      <c r="A47" s="190">
        <v>38</v>
      </c>
      <c r="B47" s="170" t="s">
        <v>2196</v>
      </c>
      <c r="C47" s="177" t="s">
        <v>2197</v>
      </c>
      <c r="D47" s="172">
        <v>10</v>
      </c>
      <c r="E47" s="173">
        <v>2055</v>
      </c>
      <c r="F47" s="162"/>
    </row>
    <row r="48" spans="1:6" x14ac:dyDescent="0.3">
      <c r="A48" s="190">
        <v>39</v>
      </c>
      <c r="B48" s="170" t="s">
        <v>2198</v>
      </c>
      <c r="C48" s="177" t="s">
        <v>847</v>
      </c>
      <c r="D48" s="172">
        <v>1</v>
      </c>
      <c r="E48" s="173">
        <v>20577</v>
      </c>
      <c r="F48" s="162"/>
    </row>
    <row r="49" spans="1:6" x14ac:dyDescent="0.3">
      <c r="A49" s="190">
        <v>40</v>
      </c>
      <c r="B49" s="170" t="s">
        <v>2145</v>
      </c>
      <c r="C49" s="177" t="s">
        <v>2153</v>
      </c>
      <c r="D49" s="172">
        <v>4</v>
      </c>
      <c r="E49" s="173">
        <v>1257</v>
      </c>
      <c r="F49" s="162"/>
    </row>
    <row r="50" spans="1:6" x14ac:dyDescent="0.3">
      <c r="A50" s="190">
        <v>41</v>
      </c>
      <c r="B50" s="170" t="s">
        <v>2146</v>
      </c>
      <c r="C50" s="170" t="s">
        <v>2154</v>
      </c>
      <c r="D50" s="172">
        <v>5</v>
      </c>
      <c r="E50" s="173">
        <v>11365</v>
      </c>
      <c r="F50" s="162"/>
    </row>
    <row r="51" spans="1:6" x14ac:dyDescent="0.3">
      <c r="A51" s="190">
        <v>42</v>
      </c>
      <c r="B51" s="170" t="s">
        <v>2199</v>
      </c>
      <c r="C51" s="170" t="s">
        <v>2200</v>
      </c>
      <c r="D51" s="172">
        <v>7</v>
      </c>
      <c r="E51" s="173">
        <v>45895</v>
      </c>
      <c r="F51" s="162"/>
    </row>
    <row r="52" spans="1:6" x14ac:dyDescent="0.3">
      <c r="A52" s="190">
        <v>43</v>
      </c>
      <c r="B52" s="170" t="s">
        <v>2201</v>
      </c>
      <c r="C52" s="177" t="s">
        <v>2202</v>
      </c>
      <c r="D52" s="172">
        <v>10</v>
      </c>
      <c r="E52" s="173">
        <v>14820</v>
      </c>
      <c r="F52" s="162"/>
    </row>
    <row r="53" spans="1:6" x14ac:dyDescent="0.3">
      <c r="A53" s="190">
        <v>44</v>
      </c>
      <c r="B53" s="170" t="s">
        <v>2203</v>
      </c>
      <c r="C53" s="177" t="s">
        <v>889</v>
      </c>
      <c r="D53" s="172">
        <v>44</v>
      </c>
      <c r="E53" s="173">
        <v>15854</v>
      </c>
      <c r="F53" s="162"/>
    </row>
    <row r="54" spans="1:6" x14ac:dyDescent="0.3">
      <c r="A54" s="190">
        <v>45</v>
      </c>
      <c r="B54" s="170" t="s">
        <v>2142</v>
      </c>
      <c r="C54" s="170" t="s">
        <v>552</v>
      </c>
      <c r="D54" s="172">
        <v>25</v>
      </c>
      <c r="E54" s="173">
        <v>23722</v>
      </c>
      <c r="F54" s="162"/>
    </row>
    <row r="55" spans="1:6" x14ac:dyDescent="0.3">
      <c r="A55" s="190">
        <v>46</v>
      </c>
      <c r="B55" s="178" t="s">
        <v>1407</v>
      </c>
      <c r="C55" s="174" t="s">
        <v>1057</v>
      </c>
      <c r="D55" s="172">
        <v>15</v>
      </c>
      <c r="E55" s="173">
        <v>5830</v>
      </c>
      <c r="F55" s="162"/>
    </row>
    <row r="56" spans="1:6" x14ac:dyDescent="0.3">
      <c r="A56" s="190">
        <v>47</v>
      </c>
      <c r="B56" s="170" t="s">
        <v>1406</v>
      </c>
      <c r="C56" s="170" t="s">
        <v>852</v>
      </c>
      <c r="D56" s="172">
        <v>10</v>
      </c>
      <c r="E56" s="173">
        <v>22408</v>
      </c>
      <c r="F56" s="162"/>
    </row>
    <row r="57" spans="1:6" x14ac:dyDescent="0.3">
      <c r="A57" s="190">
        <v>48</v>
      </c>
      <c r="B57" s="170" t="s">
        <v>2147</v>
      </c>
      <c r="C57" s="176" t="s">
        <v>2155</v>
      </c>
      <c r="D57" s="172">
        <v>10</v>
      </c>
      <c r="E57" s="173">
        <v>942</v>
      </c>
      <c r="F57" s="162"/>
    </row>
    <row r="58" spans="1:6" x14ac:dyDescent="0.3">
      <c r="A58" s="190">
        <v>49</v>
      </c>
      <c r="B58" s="170" t="s">
        <v>2204</v>
      </c>
      <c r="C58" s="170" t="s">
        <v>1398</v>
      </c>
      <c r="D58" s="172">
        <v>20</v>
      </c>
      <c r="E58" s="173">
        <v>11925</v>
      </c>
      <c r="F58" s="162"/>
    </row>
    <row r="59" spans="1:6" x14ac:dyDescent="0.3">
      <c r="A59" s="190">
        <v>50</v>
      </c>
      <c r="B59" s="170" t="s">
        <v>2148</v>
      </c>
      <c r="C59" s="176" t="s">
        <v>558</v>
      </c>
      <c r="D59" s="172">
        <v>43</v>
      </c>
      <c r="E59" s="173">
        <v>3769</v>
      </c>
      <c r="F59" s="162"/>
    </row>
    <row r="60" spans="1:6" x14ac:dyDescent="0.3">
      <c r="A60" s="190">
        <v>51</v>
      </c>
      <c r="B60" s="170" t="s">
        <v>2205</v>
      </c>
      <c r="C60" s="177" t="s">
        <v>2206</v>
      </c>
      <c r="D60" s="172">
        <v>258</v>
      </c>
      <c r="E60" s="173">
        <v>1729</v>
      </c>
      <c r="F60" s="162"/>
    </row>
    <row r="61" spans="1:6" x14ac:dyDescent="0.3">
      <c r="A61" s="190">
        <v>52</v>
      </c>
      <c r="B61" s="170" t="s">
        <v>2207</v>
      </c>
      <c r="C61" s="170" t="s">
        <v>942</v>
      </c>
      <c r="D61" s="172">
        <v>15</v>
      </c>
      <c r="E61" s="173">
        <v>10886</v>
      </c>
      <c r="F61" s="162"/>
    </row>
    <row r="62" spans="1:6" x14ac:dyDescent="0.3">
      <c r="A62" s="190">
        <v>53</v>
      </c>
      <c r="B62" s="170" t="s">
        <v>2208</v>
      </c>
      <c r="C62" s="177" t="s">
        <v>2129</v>
      </c>
      <c r="D62" s="172">
        <v>21</v>
      </c>
      <c r="E62" s="173">
        <v>5724</v>
      </c>
      <c r="F62" s="162"/>
    </row>
    <row r="63" spans="1:6" x14ac:dyDescent="0.3">
      <c r="A63" s="190">
        <v>54</v>
      </c>
      <c r="B63" s="170" t="s">
        <v>2209</v>
      </c>
      <c r="C63" s="170" t="s">
        <v>2132</v>
      </c>
      <c r="D63" s="172">
        <v>21</v>
      </c>
      <c r="E63" s="173">
        <v>4416</v>
      </c>
      <c r="F63" s="162"/>
    </row>
    <row r="64" spans="1:6" x14ac:dyDescent="0.3">
      <c r="A64" s="190">
        <v>55</v>
      </c>
      <c r="B64" s="178" t="s">
        <v>2210</v>
      </c>
      <c r="C64" s="174" t="s">
        <v>2139</v>
      </c>
      <c r="D64" s="172">
        <v>6</v>
      </c>
      <c r="E64" s="173">
        <v>898</v>
      </c>
      <c r="F64" s="162"/>
    </row>
    <row r="65" spans="1:6" x14ac:dyDescent="0.3">
      <c r="A65" s="190">
        <v>56</v>
      </c>
      <c r="B65" s="170" t="s">
        <v>2211</v>
      </c>
      <c r="C65" s="177" t="s">
        <v>2130</v>
      </c>
      <c r="D65" s="172">
        <v>1</v>
      </c>
      <c r="E65" s="173">
        <v>2754</v>
      </c>
      <c r="F65" s="162"/>
    </row>
    <row r="66" spans="1:6" x14ac:dyDescent="0.3">
      <c r="A66" s="190">
        <v>57</v>
      </c>
      <c r="B66" s="170" t="s">
        <v>2212</v>
      </c>
      <c r="C66" s="170" t="s">
        <v>2131</v>
      </c>
      <c r="D66" s="172">
        <v>204</v>
      </c>
      <c r="E66" s="173">
        <v>789</v>
      </c>
      <c r="F66" s="162"/>
    </row>
    <row r="67" spans="1:6" x14ac:dyDescent="0.3">
      <c r="A67" s="190">
        <v>58</v>
      </c>
      <c r="B67" s="170" t="s">
        <v>2213</v>
      </c>
      <c r="C67" s="170" t="s">
        <v>2133</v>
      </c>
      <c r="D67" s="172">
        <v>360</v>
      </c>
      <c r="E67" s="173">
        <v>78</v>
      </c>
      <c r="F67" s="162"/>
    </row>
    <row r="68" spans="1:6" x14ac:dyDescent="0.3">
      <c r="A68" s="190">
        <v>59</v>
      </c>
      <c r="B68" s="178" t="s">
        <v>2214</v>
      </c>
      <c r="C68" s="174" t="s">
        <v>2128</v>
      </c>
      <c r="D68" s="172">
        <v>1</v>
      </c>
      <c r="E68" s="173">
        <v>1995</v>
      </c>
      <c r="F68" s="162"/>
    </row>
    <row r="69" spans="1:6" x14ac:dyDescent="0.3">
      <c r="A69" s="190">
        <v>60</v>
      </c>
      <c r="B69" s="178" t="s">
        <v>2215</v>
      </c>
      <c r="C69" s="174" t="s">
        <v>2137</v>
      </c>
      <c r="D69" s="172">
        <v>1</v>
      </c>
      <c r="E69" s="173">
        <v>37112</v>
      </c>
      <c r="F69" s="162"/>
    </row>
    <row r="70" spans="1:6" x14ac:dyDescent="0.3">
      <c r="A70" s="190">
        <v>61</v>
      </c>
      <c r="B70" s="170" t="s">
        <v>2216</v>
      </c>
      <c r="C70" s="170" t="s">
        <v>2138</v>
      </c>
      <c r="D70" s="172">
        <v>1</v>
      </c>
      <c r="E70" s="173">
        <v>6765</v>
      </c>
      <c r="F70" s="162"/>
    </row>
    <row r="71" spans="1:6" x14ac:dyDescent="0.3">
      <c r="A71" s="190">
        <v>62</v>
      </c>
      <c r="B71" s="170" t="s">
        <v>2217</v>
      </c>
      <c r="C71" s="177" t="s">
        <v>2134</v>
      </c>
      <c r="D71" s="172">
        <v>17</v>
      </c>
      <c r="E71" s="173">
        <v>495</v>
      </c>
      <c r="F71" s="162"/>
    </row>
    <row r="72" spans="1:6" x14ac:dyDescent="0.3">
      <c r="A72" s="190">
        <v>63</v>
      </c>
      <c r="B72" s="170" t="s">
        <v>2218</v>
      </c>
      <c r="C72" s="177" t="s">
        <v>2135</v>
      </c>
      <c r="D72" s="172">
        <v>2</v>
      </c>
      <c r="E72" s="173">
        <v>3190</v>
      </c>
      <c r="F72" s="162"/>
    </row>
    <row r="73" spans="1:6" x14ac:dyDescent="0.3">
      <c r="A73" s="190">
        <v>64</v>
      </c>
      <c r="B73" s="170" t="s">
        <v>692</v>
      </c>
      <c r="C73" s="170" t="s">
        <v>693</v>
      </c>
      <c r="D73" s="172">
        <v>2</v>
      </c>
      <c r="E73" s="173">
        <v>119698</v>
      </c>
      <c r="F73" s="162"/>
    </row>
    <row r="74" spans="1:6" x14ac:dyDescent="0.3">
      <c r="A74" s="190">
        <v>65</v>
      </c>
      <c r="B74" s="170" t="s">
        <v>623</v>
      </c>
      <c r="C74" s="170" t="s">
        <v>624</v>
      </c>
      <c r="D74" s="172">
        <v>6</v>
      </c>
      <c r="E74" s="173">
        <v>386653</v>
      </c>
      <c r="F74" s="162"/>
    </row>
    <row r="75" spans="1:6" x14ac:dyDescent="0.3">
      <c r="A75" s="190">
        <v>66</v>
      </c>
      <c r="B75" s="170" t="s">
        <v>600</v>
      </c>
      <c r="C75" s="179" t="s">
        <v>601</v>
      </c>
      <c r="D75" s="172">
        <v>2</v>
      </c>
      <c r="E75" s="173">
        <v>565488</v>
      </c>
      <c r="F75" s="162"/>
    </row>
    <row r="76" spans="1:6" x14ac:dyDescent="0.3">
      <c r="A76" s="190">
        <v>67</v>
      </c>
      <c r="B76" s="170" t="s">
        <v>604</v>
      </c>
      <c r="C76" s="177" t="s">
        <v>605</v>
      </c>
      <c r="D76" s="172">
        <v>5</v>
      </c>
      <c r="E76" s="173">
        <v>544863</v>
      </c>
      <c r="F76" s="162"/>
    </row>
    <row r="77" spans="1:6" x14ac:dyDescent="0.3">
      <c r="A77" s="190">
        <v>68</v>
      </c>
      <c r="B77" s="170" t="s">
        <v>616</v>
      </c>
      <c r="C77" s="170" t="s">
        <v>617</v>
      </c>
      <c r="D77" s="172">
        <v>3</v>
      </c>
      <c r="E77" s="173">
        <v>444061</v>
      </c>
      <c r="F77" s="162"/>
    </row>
    <row r="78" spans="1:6" x14ac:dyDescent="0.3">
      <c r="A78" s="190">
        <v>69</v>
      </c>
      <c r="B78" s="170" t="s">
        <v>865</v>
      </c>
      <c r="C78" s="177" t="s">
        <v>866</v>
      </c>
      <c r="D78" s="172">
        <v>7</v>
      </c>
      <c r="E78" s="173">
        <v>17055</v>
      </c>
      <c r="F78" s="162"/>
    </row>
    <row r="79" spans="1:6" x14ac:dyDescent="0.3">
      <c r="A79" s="190">
        <v>70</v>
      </c>
      <c r="B79" s="170" t="s">
        <v>1395</v>
      </c>
      <c r="C79" s="177" t="s">
        <v>2219</v>
      </c>
      <c r="D79" s="172">
        <v>1</v>
      </c>
      <c r="E79" s="173">
        <v>51990</v>
      </c>
      <c r="F79" s="162"/>
    </row>
    <row r="80" spans="1:6" x14ac:dyDescent="0.3">
      <c r="A80" s="190">
        <v>71</v>
      </c>
      <c r="B80" s="170" t="s">
        <v>527</v>
      </c>
      <c r="C80" s="177" t="s">
        <v>2220</v>
      </c>
      <c r="D80" s="172">
        <v>1</v>
      </c>
      <c r="E80" s="173">
        <v>3014</v>
      </c>
      <c r="F80" s="162"/>
    </row>
    <row r="81" spans="1:6" x14ac:dyDescent="0.3">
      <c r="A81" s="190">
        <v>72</v>
      </c>
      <c r="B81" s="170" t="s">
        <v>1422</v>
      </c>
      <c r="C81" s="177" t="s">
        <v>1777</v>
      </c>
      <c r="D81" s="172">
        <v>4</v>
      </c>
      <c r="E81" s="173">
        <v>1507</v>
      </c>
      <c r="F81" s="162"/>
    </row>
    <row r="82" spans="1:6" x14ac:dyDescent="0.3">
      <c r="A82" s="190">
        <v>73</v>
      </c>
      <c r="B82" s="170" t="s">
        <v>1396</v>
      </c>
      <c r="C82" s="177" t="s">
        <v>2221</v>
      </c>
      <c r="D82" s="172">
        <v>47</v>
      </c>
      <c r="E82" s="173">
        <v>590</v>
      </c>
      <c r="F82" s="162"/>
    </row>
    <row r="83" spans="1:6" x14ac:dyDescent="0.3">
      <c r="A83" s="190">
        <v>74</v>
      </c>
      <c r="B83" s="170" t="s">
        <v>1397</v>
      </c>
      <c r="C83" s="170" t="s">
        <v>2222</v>
      </c>
      <c r="D83" s="172">
        <v>3</v>
      </c>
      <c r="E83" s="173">
        <v>980</v>
      </c>
      <c r="F83" s="162"/>
    </row>
    <row r="84" spans="1:6" x14ac:dyDescent="0.3">
      <c r="A84" s="190">
        <v>75</v>
      </c>
      <c r="B84" s="170" t="s">
        <v>1423</v>
      </c>
      <c r="C84" s="177" t="s">
        <v>1778</v>
      </c>
      <c r="D84" s="172">
        <v>2</v>
      </c>
      <c r="E84" s="173">
        <v>7526</v>
      </c>
      <c r="F84" s="162"/>
    </row>
    <row r="85" spans="1:6" x14ac:dyDescent="0.3">
      <c r="A85" s="190">
        <v>76</v>
      </c>
      <c r="B85" s="170" t="s">
        <v>1424</v>
      </c>
      <c r="C85" s="177" t="s">
        <v>1779</v>
      </c>
      <c r="D85" s="172">
        <v>9</v>
      </c>
      <c r="E85" s="173">
        <v>11483</v>
      </c>
      <c r="F85" s="162"/>
    </row>
    <row r="86" spans="1:6" x14ac:dyDescent="0.3">
      <c r="A86" s="190">
        <v>77</v>
      </c>
      <c r="B86" s="170" t="s">
        <v>1425</v>
      </c>
      <c r="C86" s="170" t="s">
        <v>1780</v>
      </c>
      <c r="D86" s="172">
        <v>35</v>
      </c>
      <c r="E86" s="173">
        <v>2709</v>
      </c>
      <c r="F86" s="162"/>
    </row>
    <row r="87" spans="1:6" x14ac:dyDescent="0.3">
      <c r="A87" s="190">
        <v>78</v>
      </c>
      <c r="B87" s="170" t="s">
        <v>1426</v>
      </c>
      <c r="C87" s="177" t="s">
        <v>1781</v>
      </c>
      <c r="D87" s="172">
        <v>40</v>
      </c>
      <c r="E87" s="173">
        <v>680</v>
      </c>
      <c r="F87" s="162"/>
    </row>
    <row r="88" spans="1:6" x14ac:dyDescent="0.3">
      <c r="A88" s="190">
        <v>79</v>
      </c>
      <c r="B88" s="170" t="s">
        <v>1340</v>
      </c>
      <c r="C88" s="170" t="s">
        <v>1341</v>
      </c>
      <c r="D88" s="172">
        <v>131</v>
      </c>
      <c r="E88" s="173">
        <v>526</v>
      </c>
      <c r="F88" s="162"/>
    </row>
    <row r="89" spans="1:6" x14ac:dyDescent="0.3">
      <c r="A89" s="190">
        <v>80</v>
      </c>
      <c r="B89" s="170" t="s">
        <v>1318</v>
      </c>
      <c r="C89" s="170" t="s">
        <v>1319</v>
      </c>
      <c r="D89" s="172">
        <v>14</v>
      </c>
      <c r="E89" s="173">
        <v>697</v>
      </c>
      <c r="F89" s="162"/>
    </row>
    <row r="90" spans="1:6" x14ac:dyDescent="0.3">
      <c r="A90" s="190">
        <v>81</v>
      </c>
      <c r="B90" s="178" t="s">
        <v>1334</v>
      </c>
      <c r="C90" s="174" t="s">
        <v>1335</v>
      </c>
      <c r="D90" s="172">
        <v>17</v>
      </c>
      <c r="E90" s="173">
        <v>572</v>
      </c>
      <c r="F90" s="162"/>
    </row>
    <row r="91" spans="1:6" x14ac:dyDescent="0.3">
      <c r="A91" s="190">
        <v>82</v>
      </c>
      <c r="B91" s="170" t="s">
        <v>1324</v>
      </c>
      <c r="C91" s="177" t="s">
        <v>1325</v>
      </c>
      <c r="D91" s="172">
        <v>56</v>
      </c>
      <c r="E91" s="173">
        <v>681</v>
      </c>
      <c r="F91" s="162"/>
    </row>
    <row r="92" spans="1:6" x14ac:dyDescent="0.3">
      <c r="A92" s="190">
        <v>83</v>
      </c>
      <c r="B92" s="174" t="s">
        <v>566</v>
      </c>
      <c r="C92" s="174" t="s">
        <v>1391</v>
      </c>
      <c r="D92" s="172">
        <v>22</v>
      </c>
      <c r="E92" s="173">
        <v>77</v>
      </c>
      <c r="F92" s="162"/>
    </row>
    <row r="93" spans="1:6" x14ac:dyDescent="0.3">
      <c r="A93" s="190">
        <v>84</v>
      </c>
      <c r="B93" s="175" t="s">
        <v>2223</v>
      </c>
      <c r="C93" s="175" t="s">
        <v>1166</v>
      </c>
      <c r="D93" s="172">
        <v>4</v>
      </c>
      <c r="E93" s="173">
        <v>2585</v>
      </c>
      <c r="F93" s="162"/>
    </row>
    <row r="94" spans="1:6" x14ac:dyDescent="0.3">
      <c r="A94" s="190">
        <v>85</v>
      </c>
      <c r="B94" s="170" t="s">
        <v>2224</v>
      </c>
      <c r="C94" s="170" t="s">
        <v>1197</v>
      </c>
      <c r="D94" s="172">
        <v>2</v>
      </c>
      <c r="E94" s="173">
        <v>1935</v>
      </c>
      <c r="F94" s="162"/>
    </row>
    <row r="95" spans="1:6" x14ac:dyDescent="0.3">
      <c r="A95" s="190">
        <v>86</v>
      </c>
      <c r="B95" s="170" t="s">
        <v>947</v>
      </c>
      <c r="C95" s="177" t="s">
        <v>948</v>
      </c>
      <c r="D95" s="172">
        <v>6</v>
      </c>
      <c r="E95" s="173">
        <v>10410</v>
      </c>
      <c r="F95" s="162"/>
    </row>
    <row r="96" spans="1:6" x14ac:dyDescent="0.3">
      <c r="A96" s="190">
        <v>87</v>
      </c>
      <c r="B96" s="170" t="s">
        <v>1018</v>
      </c>
      <c r="C96" s="170" t="s">
        <v>1019</v>
      </c>
      <c r="D96" s="172">
        <v>112</v>
      </c>
      <c r="E96" s="173">
        <v>6484</v>
      </c>
      <c r="F96" s="162"/>
    </row>
    <row r="97" spans="1:6" x14ac:dyDescent="0.3">
      <c r="A97" s="190">
        <v>88</v>
      </c>
      <c r="B97" s="170" t="s">
        <v>621</v>
      </c>
      <c r="C97" s="176" t="s">
        <v>622</v>
      </c>
      <c r="D97" s="172">
        <v>24</v>
      </c>
      <c r="E97" s="173">
        <v>409351</v>
      </c>
      <c r="F97" s="162"/>
    </row>
    <row r="98" spans="1:6" x14ac:dyDescent="0.3">
      <c r="A98" s="190">
        <v>89</v>
      </c>
      <c r="B98" s="170" t="s">
        <v>572</v>
      </c>
      <c r="C98" s="177" t="s">
        <v>573</v>
      </c>
      <c r="D98" s="172">
        <v>30</v>
      </c>
      <c r="E98" s="173">
        <v>593163</v>
      </c>
      <c r="F98" s="162"/>
    </row>
    <row r="99" spans="1:6" x14ac:dyDescent="0.3">
      <c r="A99" s="190">
        <v>90</v>
      </c>
      <c r="B99" s="170" t="s">
        <v>1013</v>
      </c>
      <c r="C99" s="177" t="s">
        <v>1014</v>
      </c>
      <c r="D99" s="172">
        <v>3</v>
      </c>
      <c r="E99" s="173">
        <v>6714</v>
      </c>
      <c r="F99" s="162"/>
    </row>
    <row r="100" spans="1:6" x14ac:dyDescent="0.3">
      <c r="A100" s="190">
        <v>91</v>
      </c>
      <c r="B100" s="170" t="s">
        <v>932</v>
      </c>
      <c r="C100" s="177" t="s">
        <v>933</v>
      </c>
      <c r="D100" s="172">
        <v>3</v>
      </c>
      <c r="E100" s="173">
        <v>11560</v>
      </c>
      <c r="F100" s="162"/>
    </row>
    <row r="101" spans="1:6" x14ac:dyDescent="0.3">
      <c r="A101" s="190">
        <v>92</v>
      </c>
      <c r="B101" s="170" t="s">
        <v>808</v>
      </c>
      <c r="C101" s="177" t="s">
        <v>809</v>
      </c>
      <c r="D101" s="172">
        <v>6</v>
      </c>
      <c r="E101" s="173">
        <v>30349</v>
      </c>
      <c r="F101" s="162"/>
    </row>
    <row r="102" spans="1:6" x14ac:dyDescent="0.3">
      <c r="A102" s="190">
        <v>93</v>
      </c>
      <c r="B102" s="170" t="s">
        <v>2225</v>
      </c>
      <c r="C102" s="177" t="s">
        <v>778</v>
      </c>
      <c r="D102" s="172">
        <v>3</v>
      </c>
      <c r="E102" s="173">
        <v>40013</v>
      </c>
      <c r="F102" s="162"/>
    </row>
    <row r="103" spans="1:6" x14ac:dyDescent="0.3">
      <c r="A103" s="190">
        <v>94</v>
      </c>
      <c r="B103" s="170" t="s">
        <v>1083</v>
      </c>
      <c r="C103" s="170" t="s">
        <v>1084</v>
      </c>
      <c r="D103" s="172">
        <v>18</v>
      </c>
      <c r="E103" s="173">
        <v>3893</v>
      </c>
      <c r="F103" s="162"/>
    </row>
    <row r="104" spans="1:6" x14ac:dyDescent="0.3">
      <c r="A104" s="190">
        <v>95</v>
      </c>
      <c r="B104" s="175" t="s">
        <v>818</v>
      </c>
      <c r="C104" s="175" t="s">
        <v>819</v>
      </c>
      <c r="D104" s="172">
        <v>17</v>
      </c>
      <c r="E104" s="173">
        <v>25104</v>
      </c>
      <c r="F104" s="162"/>
    </row>
    <row r="105" spans="1:6" x14ac:dyDescent="0.3">
      <c r="A105" s="190">
        <v>96</v>
      </c>
      <c r="B105" s="170" t="s">
        <v>820</v>
      </c>
      <c r="C105" s="177" t="s">
        <v>821</v>
      </c>
      <c r="D105" s="172">
        <v>12</v>
      </c>
      <c r="E105" s="173">
        <v>25053</v>
      </c>
      <c r="F105" s="162"/>
    </row>
    <row r="106" spans="1:6" x14ac:dyDescent="0.3">
      <c r="A106" s="190">
        <v>97</v>
      </c>
      <c r="B106" s="170" t="s">
        <v>823</v>
      </c>
      <c r="C106" s="177" t="s">
        <v>824</v>
      </c>
      <c r="D106" s="172">
        <v>256</v>
      </c>
      <c r="E106" s="173">
        <v>24715</v>
      </c>
      <c r="F106" s="162"/>
    </row>
    <row r="107" spans="1:6" x14ac:dyDescent="0.3">
      <c r="A107" s="190">
        <v>98</v>
      </c>
      <c r="B107" s="170" t="s">
        <v>903</v>
      </c>
      <c r="C107" s="177" t="s">
        <v>904</v>
      </c>
      <c r="D107" s="172">
        <v>78</v>
      </c>
      <c r="E107" s="173">
        <v>14024</v>
      </c>
      <c r="F107" s="162"/>
    </row>
    <row r="108" spans="1:6" x14ac:dyDescent="0.3">
      <c r="A108" s="190">
        <v>99</v>
      </c>
      <c r="B108" s="170" t="s">
        <v>1127</v>
      </c>
      <c r="C108" s="177" t="s">
        <v>1128</v>
      </c>
      <c r="D108" s="172">
        <v>7</v>
      </c>
      <c r="E108" s="173">
        <v>3329</v>
      </c>
      <c r="F108" s="162"/>
    </row>
    <row r="109" spans="1:6" x14ac:dyDescent="0.3">
      <c r="A109" s="190">
        <v>100</v>
      </c>
      <c r="B109" s="174" t="s">
        <v>1102</v>
      </c>
      <c r="C109" s="174" t="s">
        <v>1103</v>
      </c>
      <c r="D109" s="172">
        <v>69</v>
      </c>
      <c r="E109" s="173">
        <v>3686</v>
      </c>
      <c r="F109" s="162"/>
    </row>
    <row r="110" spans="1:6" x14ac:dyDescent="0.3">
      <c r="A110" s="190">
        <v>101</v>
      </c>
      <c r="B110" s="170" t="s">
        <v>715</v>
      </c>
      <c r="C110" s="177" t="s">
        <v>716</v>
      </c>
      <c r="D110" s="172">
        <v>5</v>
      </c>
      <c r="E110" s="173">
        <v>83061</v>
      </c>
      <c r="F110" s="162"/>
    </row>
    <row r="111" spans="1:6" x14ac:dyDescent="0.3">
      <c r="A111" s="190">
        <v>102</v>
      </c>
      <c r="B111" s="170" t="s">
        <v>863</v>
      </c>
      <c r="C111" s="170" t="s">
        <v>864</v>
      </c>
      <c r="D111" s="172">
        <v>1</v>
      </c>
      <c r="E111" s="173">
        <v>17278</v>
      </c>
      <c r="F111" s="162"/>
    </row>
    <row r="112" spans="1:6" x14ac:dyDescent="0.3">
      <c r="A112" s="190">
        <v>103</v>
      </c>
      <c r="B112" s="178" t="s">
        <v>726</v>
      </c>
      <c r="C112" s="174" t="s">
        <v>727</v>
      </c>
      <c r="D112" s="172">
        <v>4</v>
      </c>
      <c r="E112" s="173">
        <v>69048</v>
      </c>
      <c r="F112" s="162"/>
    </row>
    <row r="113" spans="1:6" x14ac:dyDescent="0.3">
      <c r="A113" s="190">
        <v>104</v>
      </c>
      <c r="B113" s="170" t="s">
        <v>962</v>
      </c>
      <c r="C113" s="177" t="s">
        <v>963</v>
      </c>
      <c r="D113" s="172">
        <v>31</v>
      </c>
      <c r="E113" s="173">
        <v>9082</v>
      </c>
      <c r="F113" s="162"/>
    </row>
    <row r="114" spans="1:6" x14ac:dyDescent="0.3">
      <c r="A114" s="190">
        <v>105</v>
      </c>
      <c r="B114" s="170" t="s">
        <v>1350</v>
      </c>
      <c r="C114" s="177" t="s">
        <v>1351</v>
      </c>
      <c r="D114" s="172">
        <v>19</v>
      </c>
      <c r="E114" s="173">
        <v>475</v>
      </c>
      <c r="F114" s="162"/>
    </row>
    <row r="115" spans="1:6" x14ac:dyDescent="0.3">
      <c r="A115" s="190">
        <v>106</v>
      </c>
      <c r="B115" s="178" t="s">
        <v>1380</v>
      </c>
      <c r="C115" s="174" t="s">
        <v>1381</v>
      </c>
      <c r="D115" s="172">
        <v>19</v>
      </c>
      <c r="E115" s="173">
        <v>201</v>
      </c>
      <c r="F115" s="162"/>
    </row>
    <row r="116" spans="1:6" x14ac:dyDescent="0.3">
      <c r="A116" s="190">
        <v>107</v>
      </c>
      <c r="B116" s="170" t="s">
        <v>1091</v>
      </c>
      <c r="C116" s="171" t="s">
        <v>1092</v>
      </c>
      <c r="D116" s="172">
        <v>18</v>
      </c>
      <c r="E116" s="173">
        <v>3741</v>
      </c>
      <c r="F116" s="162"/>
    </row>
    <row r="117" spans="1:6" x14ac:dyDescent="0.3">
      <c r="A117" s="190">
        <v>108</v>
      </c>
      <c r="B117" s="174" t="s">
        <v>752</v>
      </c>
      <c r="C117" s="174" t="s">
        <v>753</v>
      </c>
      <c r="D117" s="172">
        <v>40</v>
      </c>
      <c r="E117" s="173">
        <v>55378</v>
      </c>
      <c r="F117" s="162"/>
    </row>
    <row r="118" spans="1:6" x14ac:dyDescent="0.3">
      <c r="A118" s="190">
        <v>109</v>
      </c>
      <c r="B118" s="170" t="s">
        <v>748</v>
      </c>
      <c r="C118" s="177" t="s">
        <v>749</v>
      </c>
      <c r="D118" s="172">
        <v>2</v>
      </c>
      <c r="E118" s="173">
        <v>55767</v>
      </c>
      <c r="F118" s="162"/>
    </row>
    <row r="119" spans="1:6" x14ac:dyDescent="0.3">
      <c r="A119" s="190">
        <v>110</v>
      </c>
      <c r="B119" s="170" t="s">
        <v>1022</v>
      </c>
      <c r="C119" s="171" t="s">
        <v>1023</v>
      </c>
      <c r="D119" s="172">
        <v>4</v>
      </c>
      <c r="E119" s="173">
        <v>6249</v>
      </c>
      <c r="F119" s="162"/>
    </row>
    <row r="120" spans="1:6" x14ac:dyDescent="0.3">
      <c r="A120" s="190">
        <v>111</v>
      </c>
      <c r="B120" s="178" t="s">
        <v>1314</v>
      </c>
      <c r="C120" s="174" t="s">
        <v>1315</v>
      </c>
      <c r="D120" s="172">
        <v>1</v>
      </c>
      <c r="E120" s="173">
        <v>738</v>
      </c>
      <c r="F120" s="162"/>
    </row>
    <row r="121" spans="1:6" x14ac:dyDescent="0.3">
      <c r="A121" s="190">
        <v>112</v>
      </c>
      <c r="B121" s="178" t="s">
        <v>1041</v>
      </c>
      <c r="C121" s="174" t="s">
        <v>1042</v>
      </c>
      <c r="D121" s="172">
        <v>1</v>
      </c>
      <c r="E121" s="173">
        <v>5308</v>
      </c>
      <c r="F121" s="162"/>
    </row>
    <row r="122" spans="1:6" x14ac:dyDescent="0.3">
      <c r="A122" s="190">
        <v>113</v>
      </c>
      <c r="B122" s="170" t="s">
        <v>928</v>
      </c>
      <c r="C122" s="176" t="s">
        <v>929</v>
      </c>
      <c r="D122" s="172">
        <v>13</v>
      </c>
      <c r="E122" s="173">
        <v>11786</v>
      </c>
      <c r="F122" s="162"/>
    </row>
    <row r="123" spans="1:6" x14ac:dyDescent="0.3">
      <c r="A123" s="190">
        <v>114</v>
      </c>
      <c r="B123" s="170" t="s">
        <v>984</v>
      </c>
      <c r="C123" s="170" t="s">
        <v>985</v>
      </c>
      <c r="D123" s="172">
        <v>1</v>
      </c>
      <c r="E123" s="173">
        <v>8367</v>
      </c>
      <c r="F123" s="162"/>
    </row>
    <row r="124" spans="1:6" x14ac:dyDescent="0.3">
      <c r="A124" s="190">
        <v>115</v>
      </c>
      <c r="B124" s="178" t="s">
        <v>838</v>
      </c>
      <c r="C124" s="174" t="s">
        <v>839</v>
      </c>
      <c r="D124" s="172">
        <v>3</v>
      </c>
      <c r="E124" s="173">
        <v>20802</v>
      </c>
      <c r="F124" s="162"/>
    </row>
    <row r="125" spans="1:6" x14ac:dyDescent="0.3">
      <c r="A125" s="190">
        <v>116</v>
      </c>
      <c r="B125" s="170" t="s">
        <v>956</v>
      </c>
      <c r="C125" s="177" t="s">
        <v>957</v>
      </c>
      <c r="D125" s="172">
        <v>32</v>
      </c>
      <c r="E125" s="173">
        <v>10200</v>
      </c>
      <c r="F125" s="162"/>
    </row>
    <row r="126" spans="1:6" x14ac:dyDescent="0.3">
      <c r="A126" s="190">
        <v>117</v>
      </c>
      <c r="B126" s="170" t="s">
        <v>1336</v>
      </c>
      <c r="C126" s="177" t="s">
        <v>1337</v>
      </c>
      <c r="D126" s="172">
        <v>2</v>
      </c>
      <c r="E126" s="173">
        <v>557</v>
      </c>
      <c r="F126" s="162"/>
    </row>
    <row r="127" spans="1:6" x14ac:dyDescent="0.3">
      <c r="A127" s="190">
        <v>118</v>
      </c>
      <c r="B127" s="170" t="s">
        <v>1055</v>
      </c>
      <c r="C127" s="170" t="s">
        <v>1056</v>
      </c>
      <c r="D127" s="172">
        <v>1</v>
      </c>
      <c r="E127" s="173">
        <v>4679</v>
      </c>
      <c r="F127" s="162"/>
    </row>
    <row r="128" spans="1:6" x14ac:dyDescent="0.3">
      <c r="A128" s="190">
        <v>119</v>
      </c>
      <c r="B128" s="170" t="s">
        <v>1297</v>
      </c>
      <c r="C128" s="177" t="s">
        <v>1298</v>
      </c>
      <c r="D128" s="172">
        <v>27</v>
      </c>
      <c r="E128" s="173">
        <v>872</v>
      </c>
      <c r="F128" s="162"/>
    </row>
    <row r="129" spans="1:6" x14ac:dyDescent="0.3">
      <c r="A129" s="190">
        <v>120</v>
      </c>
      <c r="B129" s="178" t="s">
        <v>848</v>
      </c>
      <c r="C129" s="174" t="s">
        <v>849</v>
      </c>
      <c r="D129" s="172">
        <v>16</v>
      </c>
      <c r="E129" s="173">
        <v>20038</v>
      </c>
      <c r="F129" s="162"/>
    </row>
    <row r="130" spans="1:6" x14ac:dyDescent="0.3">
      <c r="A130" s="190">
        <v>121</v>
      </c>
      <c r="B130" s="178" t="s">
        <v>887</v>
      </c>
      <c r="C130" s="174" t="s">
        <v>888</v>
      </c>
      <c r="D130" s="172">
        <v>1</v>
      </c>
      <c r="E130" s="173">
        <v>15619</v>
      </c>
      <c r="F130" s="162"/>
    </row>
    <row r="131" spans="1:6" x14ac:dyDescent="0.3">
      <c r="A131" s="190">
        <v>122</v>
      </c>
      <c r="B131" s="170" t="s">
        <v>972</v>
      </c>
      <c r="C131" s="177" t="s">
        <v>973</v>
      </c>
      <c r="D131" s="172">
        <v>10</v>
      </c>
      <c r="E131" s="173">
        <v>8826</v>
      </c>
      <c r="F131" s="162"/>
    </row>
    <row r="132" spans="1:6" x14ac:dyDescent="0.3">
      <c r="A132" s="190">
        <v>123</v>
      </c>
      <c r="B132" s="170" t="s">
        <v>1427</v>
      </c>
      <c r="C132" s="170" t="s">
        <v>1782</v>
      </c>
      <c r="D132" s="172">
        <v>1</v>
      </c>
      <c r="E132" s="173">
        <v>33224</v>
      </c>
      <c r="F132" s="162"/>
    </row>
    <row r="133" spans="1:6" x14ac:dyDescent="0.3">
      <c r="A133" s="190">
        <v>124</v>
      </c>
      <c r="B133" s="170" t="s">
        <v>592</v>
      </c>
      <c r="C133" s="170" t="s">
        <v>593</v>
      </c>
      <c r="D133" s="172">
        <v>23</v>
      </c>
      <c r="E133" s="173">
        <v>662188</v>
      </c>
      <c r="F133" s="162"/>
    </row>
    <row r="134" spans="1:6" x14ac:dyDescent="0.3">
      <c r="A134" s="190">
        <v>125</v>
      </c>
      <c r="B134" s="175" t="s">
        <v>614</v>
      </c>
      <c r="C134" s="175" t="s">
        <v>615</v>
      </c>
      <c r="D134" s="172">
        <v>4</v>
      </c>
      <c r="E134" s="173">
        <v>481499</v>
      </c>
      <c r="F134" s="162"/>
    </row>
    <row r="135" spans="1:6" x14ac:dyDescent="0.3">
      <c r="A135" s="190">
        <v>126</v>
      </c>
      <c r="B135" s="170" t="s">
        <v>594</v>
      </c>
      <c r="C135" s="177" t="s">
        <v>595</v>
      </c>
      <c r="D135" s="172">
        <v>12</v>
      </c>
      <c r="E135" s="173">
        <v>632089</v>
      </c>
      <c r="F135" s="162"/>
    </row>
    <row r="136" spans="1:6" x14ac:dyDescent="0.3">
      <c r="A136" s="190">
        <v>127</v>
      </c>
      <c r="B136" s="174" t="s">
        <v>618</v>
      </c>
      <c r="C136" s="174" t="s">
        <v>619</v>
      </c>
      <c r="D136" s="172">
        <v>2</v>
      </c>
      <c r="E136" s="173">
        <v>512385</v>
      </c>
      <c r="F136" s="162"/>
    </row>
    <row r="137" spans="1:6" x14ac:dyDescent="0.3">
      <c r="A137" s="190">
        <v>128</v>
      </c>
      <c r="B137" s="170" t="s">
        <v>742</v>
      </c>
      <c r="C137" s="177" t="s">
        <v>743</v>
      </c>
      <c r="D137" s="172">
        <v>1</v>
      </c>
      <c r="E137" s="173">
        <v>72336</v>
      </c>
      <c r="F137" s="162"/>
    </row>
    <row r="138" spans="1:6" x14ac:dyDescent="0.3">
      <c r="A138" s="190">
        <v>129</v>
      </c>
      <c r="B138" s="170" t="s">
        <v>610</v>
      </c>
      <c r="C138" s="170" t="s">
        <v>611</v>
      </c>
      <c r="D138" s="172">
        <v>6</v>
      </c>
      <c r="E138" s="173">
        <v>466550</v>
      </c>
      <c r="F138" s="162"/>
    </row>
    <row r="139" spans="1:6" x14ac:dyDescent="0.3">
      <c r="A139" s="190">
        <v>130</v>
      </c>
      <c r="B139" s="170" t="s">
        <v>828</v>
      </c>
      <c r="C139" s="171" t="s">
        <v>829</v>
      </c>
      <c r="D139" s="172">
        <v>29</v>
      </c>
      <c r="E139" s="173">
        <v>24241</v>
      </c>
      <c r="F139" s="162"/>
    </row>
    <row r="140" spans="1:6" x14ac:dyDescent="0.3">
      <c r="A140" s="190">
        <v>131</v>
      </c>
      <c r="B140" s="170" t="s">
        <v>894</v>
      </c>
      <c r="C140" s="177" t="s">
        <v>895</v>
      </c>
      <c r="D140" s="172">
        <v>42</v>
      </c>
      <c r="E140" s="173">
        <v>14478</v>
      </c>
      <c r="F140" s="162"/>
    </row>
    <row r="141" spans="1:6" x14ac:dyDescent="0.3">
      <c r="A141" s="190">
        <v>132</v>
      </c>
      <c r="B141" s="170" t="s">
        <v>746</v>
      </c>
      <c r="C141" s="170" t="s">
        <v>747</v>
      </c>
      <c r="D141" s="172">
        <v>31</v>
      </c>
      <c r="E141" s="173">
        <v>57440</v>
      </c>
      <c r="F141" s="162"/>
    </row>
    <row r="142" spans="1:6" x14ac:dyDescent="0.3">
      <c r="A142" s="190">
        <v>133</v>
      </c>
      <c r="B142" s="170" t="s">
        <v>1316</v>
      </c>
      <c r="C142" s="170" t="s">
        <v>1317</v>
      </c>
      <c r="D142" s="172">
        <v>124</v>
      </c>
      <c r="E142" s="173">
        <v>700</v>
      </c>
      <c r="F142" s="162"/>
    </row>
    <row r="143" spans="1:6" x14ac:dyDescent="0.3">
      <c r="A143" s="190">
        <v>134</v>
      </c>
      <c r="B143" s="170" t="s">
        <v>2226</v>
      </c>
      <c r="C143" s="171" t="s">
        <v>1153</v>
      </c>
      <c r="D143" s="172">
        <v>7</v>
      </c>
      <c r="E143" s="173">
        <v>2810</v>
      </c>
      <c r="F143" s="162"/>
    </row>
    <row r="144" spans="1:6" x14ac:dyDescent="0.3">
      <c r="A144" s="190">
        <v>135</v>
      </c>
      <c r="B144" s="180" t="s">
        <v>562</v>
      </c>
      <c r="C144" s="174" t="s">
        <v>554</v>
      </c>
      <c r="D144" s="172">
        <v>57</v>
      </c>
      <c r="E144" s="173">
        <v>37667</v>
      </c>
      <c r="F144" s="162"/>
    </row>
    <row r="145" spans="1:6" x14ac:dyDescent="0.3">
      <c r="A145" s="190">
        <v>136</v>
      </c>
      <c r="B145" s="181" t="s">
        <v>883</v>
      </c>
      <c r="C145" s="174" t="s">
        <v>884</v>
      </c>
      <c r="D145" s="172">
        <v>1</v>
      </c>
      <c r="E145" s="173">
        <v>15694</v>
      </c>
      <c r="F145" s="162"/>
    </row>
    <row r="146" spans="1:6" x14ac:dyDescent="0.3">
      <c r="A146" s="190">
        <v>137</v>
      </c>
      <c r="B146" s="178" t="s">
        <v>627</v>
      </c>
      <c r="C146" s="174" t="s">
        <v>628</v>
      </c>
      <c r="D146" s="172">
        <v>1</v>
      </c>
      <c r="E146" s="173">
        <v>359246</v>
      </c>
      <c r="F146" s="162"/>
    </row>
    <row r="147" spans="1:6" x14ac:dyDescent="0.3">
      <c r="A147" s="190">
        <v>138</v>
      </c>
      <c r="B147" s="178" t="s">
        <v>856</v>
      </c>
      <c r="C147" s="174" t="s">
        <v>857</v>
      </c>
      <c r="D147" s="172">
        <v>1</v>
      </c>
      <c r="E147" s="173">
        <v>18038</v>
      </c>
      <c r="F147" s="162"/>
    </row>
    <row r="148" spans="1:6" x14ac:dyDescent="0.3">
      <c r="A148" s="190">
        <v>139</v>
      </c>
      <c r="B148" s="170" t="s">
        <v>921</v>
      </c>
      <c r="C148" s="170" t="s">
        <v>922</v>
      </c>
      <c r="D148" s="172">
        <v>2</v>
      </c>
      <c r="E148" s="173">
        <v>12225</v>
      </c>
      <c r="F148" s="162"/>
    </row>
    <row r="149" spans="1:6" x14ac:dyDescent="0.3">
      <c r="A149" s="190">
        <v>140</v>
      </c>
      <c r="B149" s="170" t="s">
        <v>930</v>
      </c>
      <c r="C149" s="177" t="s">
        <v>931</v>
      </c>
      <c r="D149" s="172">
        <v>33</v>
      </c>
      <c r="E149" s="173">
        <v>11651</v>
      </c>
      <c r="F149" s="162"/>
    </row>
    <row r="150" spans="1:6" x14ac:dyDescent="0.3">
      <c r="A150" s="190">
        <v>141</v>
      </c>
      <c r="B150" s="180" t="s">
        <v>713</v>
      </c>
      <c r="C150" s="174" t="s">
        <v>714</v>
      </c>
      <c r="D150" s="172">
        <v>44</v>
      </c>
      <c r="E150" s="173">
        <v>86637</v>
      </c>
      <c r="F150" s="162"/>
    </row>
    <row r="151" spans="1:6" x14ac:dyDescent="0.3">
      <c r="A151" s="190">
        <v>142</v>
      </c>
      <c r="B151" s="170" t="s">
        <v>649</v>
      </c>
      <c r="C151" s="171" t="s">
        <v>650</v>
      </c>
      <c r="D151" s="172">
        <v>2</v>
      </c>
      <c r="E151" s="173">
        <v>232636</v>
      </c>
      <c r="F151" s="162"/>
    </row>
    <row r="152" spans="1:6" x14ac:dyDescent="0.3">
      <c r="A152" s="190">
        <v>143</v>
      </c>
      <c r="B152" s="170" t="s">
        <v>639</v>
      </c>
      <c r="C152" s="177" t="s">
        <v>640</v>
      </c>
      <c r="D152" s="172">
        <v>1</v>
      </c>
      <c r="E152" s="173">
        <v>277281</v>
      </c>
      <c r="F152" s="162"/>
    </row>
    <row r="153" spans="1:6" x14ac:dyDescent="0.3">
      <c r="A153" s="190">
        <v>144</v>
      </c>
      <c r="B153" s="170" t="s">
        <v>830</v>
      </c>
      <c r="C153" s="170" t="s">
        <v>831</v>
      </c>
      <c r="D153" s="172">
        <v>1</v>
      </c>
      <c r="E153" s="173">
        <v>23596</v>
      </c>
      <c r="F153" s="162"/>
    </row>
    <row r="154" spans="1:6" x14ac:dyDescent="0.3">
      <c r="A154" s="190">
        <v>145</v>
      </c>
      <c r="B154" s="170" t="s">
        <v>1001</v>
      </c>
      <c r="C154" s="170" t="s">
        <v>1002</v>
      </c>
      <c r="D154" s="172">
        <v>1</v>
      </c>
      <c r="E154" s="173">
        <v>7301</v>
      </c>
      <c r="F154" s="162"/>
    </row>
    <row r="155" spans="1:6" x14ac:dyDescent="0.3">
      <c r="A155" s="190">
        <v>146</v>
      </c>
      <c r="B155" s="170" t="s">
        <v>840</v>
      </c>
      <c r="C155" s="170" t="s">
        <v>841</v>
      </c>
      <c r="D155" s="172">
        <v>5</v>
      </c>
      <c r="E155" s="173">
        <v>20705</v>
      </c>
      <c r="F155" s="162"/>
    </row>
    <row r="156" spans="1:6" x14ac:dyDescent="0.3">
      <c r="A156" s="190">
        <v>147</v>
      </c>
      <c r="B156" s="178" t="s">
        <v>757</v>
      </c>
      <c r="C156" s="174" t="s">
        <v>758</v>
      </c>
      <c r="D156" s="172">
        <v>1</v>
      </c>
      <c r="E156" s="173">
        <v>49297</v>
      </c>
      <c r="F156" s="162"/>
    </row>
    <row r="157" spans="1:6" x14ac:dyDescent="0.3">
      <c r="A157" s="190">
        <v>148</v>
      </c>
      <c r="B157" s="170" t="s">
        <v>657</v>
      </c>
      <c r="C157" s="177" t="s">
        <v>658</v>
      </c>
      <c r="D157" s="172">
        <v>1</v>
      </c>
      <c r="E157" s="173">
        <v>222170</v>
      </c>
      <c r="F157" s="162"/>
    </row>
    <row r="158" spans="1:6" x14ac:dyDescent="0.3">
      <c r="A158" s="190">
        <v>149</v>
      </c>
      <c r="B158" s="170" t="s">
        <v>633</v>
      </c>
      <c r="C158" s="177" t="s">
        <v>634</v>
      </c>
      <c r="D158" s="172">
        <v>1</v>
      </c>
      <c r="E158" s="173">
        <v>324643</v>
      </c>
      <c r="F158" s="162"/>
    </row>
    <row r="159" spans="1:6" x14ac:dyDescent="0.3">
      <c r="A159" s="190">
        <v>150</v>
      </c>
      <c r="B159" s="174" t="s">
        <v>875</v>
      </c>
      <c r="C159" s="174" t="s">
        <v>876</v>
      </c>
      <c r="D159" s="172">
        <v>50</v>
      </c>
      <c r="E159" s="173">
        <v>16031</v>
      </c>
      <c r="F159" s="162"/>
    </row>
    <row r="160" spans="1:6" x14ac:dyDescent="0.3">
      <c r="A160" s="190">
        <v>151</v>
      </c>
      <c r="B160" s="170" t="s">
        <v>812</v>
      </c>
      <c r="C160" s="170" t="s">
        <v>813</v>
      </c>
      <c r="D160" s="172">
        <v>1</v>
      </c>
      <c r="E160" s="173">
        <v>29479</v>
      </c>
      <c r="F160" s="162"/>
    </row>
    <row r="161" spans="1:6" x14ac:dyDescent="0.3">
      <c r="A161" s="190">
        <v>152</v>
      </c>
      <c r="B161" s="180" t="s">
        <v>666</v>
      </c>
      <c r="C161" s="174" t="s">
        <v>667</v>
      </c>
      <c r="D161" s="172">
        <v>1</v>
      </c>
      <c r="E161" s="173">
        <v>187531</v>
      </c>
      <c r="F161" s="162"/>
    </row>
    <row r="162" spans="1:6" x14ac:dyDescent="0.3">
      <c r="A162" s="190">
        <v>153</v>
      </c>
      <c r="B162" s="170" t="s">
        <v>646</v>
      </c>
      <c r="C162" s="170" t="s">
        <v>647</v>
      </c>
      <c r="D162" s="172">
        <v>1</v>
      </c>
      <c r="E162" s="173">
        <v>244579</v>
      </c>
      <c r="F162" s="162"/>
    </row>
    <row r="163" spans="1:6" x14ac:dyDescent="0.3">
      <c r="A163" s="190">
        <v>154</v>
      </c>
      <c r="B163" s="170" t="s">
        <v>870</v>
      </c>
      <c r="C163" s="170" t="s">
        <v>871</v>
      </c>
      <c r="D163" s="172">
        <v>1</v>
      </c>
      <c r="E163" s="173">
        <v>16639</v>
      </c>
      <c r="F163" s="162"/>
    </row>
    <row r="164" spans="1:6" x14ac:dyDescent="0.3">
      <c r="A164" s="190">
        <v>155</v>
      </c>
      <c r="B164" s="170" t="s">
        <v>703</v>
      </c>
      <c r="C164" s="170" t="s">
        <v>704</v>
      </c>
      <c r="D164" s="172">
        <v>23</v>
      </c>
      <c r="E164" s="173">
        <v>102637</v>
      </c>
      <c r="F164" s="162"/>
    </row>
    <row r="165" spans="1:6" x14ac:dyDescent="0.3">
      <c r="A165" s="190">
        <v>156</v>
      </c>
      <c r="B165" s="170" t="s">
        <v>588</v>
      </c>
      <c r="C165" s="170" t="s">
        <v>589</v>
      </c>
      <c r="D165" s="172">
        <v>6</v>
      </c>
      <c r="E165" s="173">
        <v>700174</v>
      </c>
      <c r="F165" s="162"/>
    </row>
    <row r="166" spans="1:6" x14ac:dyDescent="0.3">
      <c r="A166" s="190">
        <v>157</v>
      </c>
      <c r="B166" s="170" t="s">
        <v>1081</v>
      </c>
      <c r="C166" s="170" t="s">
        <v>1082</v>
      </c>
      <c r="D166" s="172">
        <v>46</v>
      </c>
      <c r="E166" s="173">
        <v>4037</v>
      </c>
      <c r="F166" s="162"/>
    </row>
    <row r="167" spans="1:6" x14ac:dyDescent="0.3">
      <c r="A167" s="190">
        <v>158</v>
      </c>
      <c r="B167" s="178" t="s">
        <v>880</v>
      </c>
      <c r="C167" s="174" t="s">
        <v>881</v>
      </c>
      <c r="D167" s="172">
        <v>84</v>
      </c>
      <c r="E167" s="173">
        <v>15793</v>
      </c>
      <c r="F167" s="162"/>
    </row>
    <row r="168" spans="1:6" x14ac:dyDescent="0.3">
      <c r="A168" s="190">
        <v>159</v>
      </c>
      <c r="B168" s="170" t="s">
        <v>924</v>
      </c>
      <c r="C168" s="170" t="s">
        <v>925</v>
      </c>
      <c r="D168" s="172">
        <v>2</v>
      </c>
      <c r="E168" s="173">
        <v>12051</v>
      </c>
      <c r="F168" s="162"/>
    </row>
    <row r="169" spans="1:6" x14ac:dyDescent="0.3">
      <c r="A169" s="190">
        <v>160</v>
      </c>
      <c r="B169" s="170" t="s">
        <v>798</v>
      </c>
      <c r="C169" s="170" t="s">
        <v>799</v>
      </c>
      <c r="D169" s="172">
        <v>2</v>
      </c>
      <c r="E169" s="173">
        <v>31004</v>
      </c>
      <c r="F169" s="162"/>
    </row>
    <row r="170" spans="1:6" x14ac:dyDescent="0.3">
      <c r="A170" s="190">
        <v>161</v>
      </c>
      <c r="B170" s="170" t="s">
        <v>775</v>
      </c>
      <c r="C170" s="177" t="s">
        <v>2227</v>
      </c>
      <c r="D170" s="172">
        <v>44</v>
      </c>
      <c r="E170" s="173">
        <v>41075</v>
      </c>
      <c r="F170" s="162"/>
    </row>
    <row r="171" spans="1:6" x14ac:dyDescent="0.3">
      <c r="A171" s="190">
        <v>162</v>
      </c>
      <c r="B171" s="170" t="s">
        <v>1011</v>
      </c>
      <c r="C171" s="170" t="s">
        <v>1012</v>
      </c>
      <c r="D171" s="172">
        <v>50</v>
      </c>
      <c r="E171" s="173">
        <v>6896</v>
      </c>
      <c r="F171" s="162"/>
    </row>
    <row r="172" spans="1:6" x14ac:dyDescent="0.3">
      <c r="A172" s="190">
        <v>163</v>
      </c>
      <c r="B172" s="178" t="s">
        <v>1085</v>
      </c>
      <c r="C172" s="174" t="s">
        <v>1086</v>
      </c>
      <c r="D172" s="172">
        <v>22</v>
      </c>
      <c r="E172" s="173">
        <v>3884</v>
      </c>
      <c r="F172" s="162"/>
    </row>
    <row r="173" spans="1:6" x14ac:dyDescent="0.3">
      <c r="A173" s="190">
        <v>164</v>
      </c>
      <c r="B173" s="170" t="s">
        <v>795</v>
      </c>
      <c r="C173" s="171" t="s">
        <v>796</v>
      </c>
      <c r="D173" s="172">
        <v>1</v>
      </c>
      <c r="E173" s="173">
        <v>32288</v>
      </c>
      <c r="F173" s="162"/>
    </row>
    <row r="174" spans="1:6" x14ac:dyDescent="0.3">
      <c r="A174" s="190">
        <v>165</v>
      </c>
      <c r="B174" s="178" t="s">
        <v>1034</v>
      </c>
      <c r="C174" s="174" t="s">
        <v>1035</v>
      </c>
      <c r="D174" s="172">
        <v>26</v>
      </c>
      <c r="E174" s="173">
        <v>5710</v>
      </c>
      <c r="F174" s="162"/>
    </row>
    <row r="175" spans="1:6" x14ac:dyDescent="0.3">
      <c r="A175" s="190">
        <v>166</v>
      </c>
      <c r="B175" s="174" t="s">
        <v>1174</v>
      </c>
      <c r="C175" s="174" t="s">
        <v>1175</v>
      </c>
      <c r="D175" s="172">
        <v>28</v>
      </c>
      <c r="E175" s="173">
        <v>2438</v>
      </c>
      <c r="F175" s="162"/>
    </row>
    <row r="176" spans="1:6" x14ac:dyDescent="0.3">
      <c r="A176" s="190">
        <v>167</v>
      </c>
      <c r="B176" s="178" t="s">
        <v>806</v>
      </c>
      <c r="C176" s="174" t="s">
        <v>807</v>
      </c>
      <c r="D176" s="172">
        <v>97</v>
      </c>
      <c r="E176" s="173">
        <v>30430</v>
      </c>
      <c r="F176" s="162"/>
    </row>
    <row r="177" spans="1:6" x14ac:dyDescent="0.3">
      <c r="A177" s="190">
        <v>168</v>
      </c>
      <c r="B177" s="170" t="s">
        <v>842</v>
      </c>
      <c r="C177" s="177" t="s">
        <v>843</v>
      </c>
      <c r="D177" s="172">
        <v>2</v>
      </c>
      <c r="E177" s="173">
        <v>20666</v>
      </c>
      <c r="F177" s="162"/>
    </row>
    <row r="178" spans="1:6" x14ac:dyDescent="0.3">
      <c r="A178" s="190">
        <v>169</v>
      </c>
      <c r="B178" s="178" t="s">
        <v>793</v>
      </c>
      <c r="C178" s="174" t="s">
        <v>794</v>
      </c>
      <c r="D178" s="172">
        <v>1</v>
      </c>
      <c r="E178" s="173">
        <v>32389</v>
      </c>
      <c r="F178" s="162"/>
    </row>
    <row r="179" spans="1:6" x14ac:dyDescent="0.3">
      <c r="A179" s="190">
        <v>170</v>
      </c>
      <c r="B179" s="170" t="s">
        <v>998</v>
      </c>
      <c r="C179" s="170" t="s">
        <v>999</v>
      </c>
      <c r="D179" s="172">
        <v>127</v>
      </c>
      <c r="E179" s="173">
        <v>7519</v>
      </c>
      <c r="F179" s="162"/>
    </row>
    <row r="180" spans="1:6" x14ac:dyDescent="0.3">
      <c r="A180" s="190">
        <v>171</v>
      </c>
      <c r="B180" s="170" t="s">
        <v>991</v>
      </c>
      <c r="C180" s="171" t="s">
        <v>992</v>
      </c>
      <c r="D180" s="172">
        <v>6</v>
      </c>
      <c r="E180" s="173">
        <v>7828</v>
      </c>
      <c r="F180" s="162"/>
    </row>
    <row r="181" spans="1:6" x14ac:dyDescent="0.3">
      <c r="A181" s="190">
        <v>172</v>
      </c>
      <c r="B181" s="178" t="s">
        <v>969</v>
      </c>
      <c r="C181" s="174" t="s">
        <v>970</v>
      </c>
      <c r="D181" s="172">
        <v>34</v>
      </c>
      <c r="E181" s="173">
        <v>8938</v>
      </c>
      <c r="F181" s="162"/>
    </row>
    <row r="182" spans="1:6" x14ac:dyDescent="0.3">
      <c r="A182" s="190">
        <v>173</v>
      </c>
      <c r="B182" s="170" t="s">
        <v>567</v>
      </c>
      <c r="C182" s="171" t="s">
        <v>2228</v>
      </c>
      <c r="D182" s="172">
        <v>73</v>
      </c>
      <c r="E182" s="173">
        <v>7041</v>
      </c>
      <c r="F182" s="162"/>
    </row>
    <row r="183" spans="1:6" x14ac:dyDescent="0.3">
      <c r="A183" s="190">
        <v>174</v>
      </c>
      <c r="B183" s="178" t="s">
        <v>1077</v>
      </c>
      <c r="C183" s="174" t="s">
        <v>1078</v>
      </c>
      <c r="D183" s="172">
        <v>370</v>
      </c>
      <c r="E183" s="173">
        <v>3945</v>
      </c>
      <c r="F183" s="162"/>
    </row>
    <row r="184" spans="1:6" x14ac:dyDescent="0.3">
      <c r="A184" s="190">
        <v>175</v>
      </c>
      <c r="B184" s="170" t="s">
        <v>850</v>
      </c>
      <c r="C184" s="177" t="s">
        <v>851</v>
      </c>
      <c r="D184" s="172">
        <v>2</v>
      </c>
      <c r="E184" s="173">
        <v>19954</v>
      </c>
      <c r="F184" s="162"/>
    </row>
    <row r="185" spans="1:6" x14ac:dyDescent="0.3">
      <c r="A185" s="190">
        <v>176</v>
      </c>
      <c r="B185" s="170" t="s">
        <v>910</v>
      </c>
      <c r="C185" s="177" t="s">
        <v>911</v>
      </c>
      <c r="D185" s="172">
        <v>51</v>
      </c>
      <c r="E185" s="173">
        <v>13409</v>
      </c>
      <c r="F185" s="162"/>
    </row>
    <row r="186" spans="1:6" x14ac:dyDescent="0.3">
      <c r="A186" s="190">
        <v>177</v>
      </c>
      <c r="B186" s="178" t="s">
        <v>711</v>
      </c>
      <c r="C186" s="174" t="s">
        <v>712</v>
      </c>
      <c r="D186" s="172">
        <v>63</v>
      </c>
      <c r="E186" s="173">
        <v>93063</v>
      </c>
      <c r="F186" s="162"/>
    </row>
    <row r="187" spans="1:6" x14ac:dyDescent="0.3">
      <c r="A187" s="190">
        <v>178</v>
      </c>
      <c r="B187" s="178" t="s">
        <v>688</v>
      </c>
      <c r="C187" s="174" t="s">
        <v>689</v>
      </c>
      <c r="D187" s="172">
        <v>2</v>
      </c>
      <c r="E187" s="173">
        <v>128106</v>
      </c>
      <c r="F187" s="162"/>
    </row>
    <row r="188" spans="1:6" x14ac:dyDescent="0.3">
      <c r="A188" s="190">
        <v>179</v>
      </c>
      <c r="B188" s="170" t="s">
        <v>686</v>
      </c>
      <c r="C188" s="170" t="s">
        <v>687</v>
      </c>
      <c r="D188" s="172">
        <v>41</v>
      </c>
      <c r="E188" s="173">
        <v>129237</v>
      </c>
      <c r="F188" s="162"/>
    </row>
    <row r="189" spans="1:6" x14ac:dyDescent="0.3">
      <c r="A189" s="190">
        <v>180</v>
      </c>
      <c r="B189" s="170" t="s">
        <v>709</v>
      </c>
      <c r="C189" s="177" t="s">
        <v>710</v>
      </c>
      <c r="D189" s="172">
        <v>2</v>
      </c>
      <c r="E189" s="173">
        <v>96087</v>
      </c>
      <c r="F189" s="162"/>
    </row>
    <row r="190" spans="1:6" x14ac:dyDescent="0.3">
      <c r="A190" s="190">
        <v>181</v>
      </c>
      <c r="B190" s="180" t="s">
        <v>2229</v>
      </c>
      <c r="C190" s="174" t="s">
        <v>755</v>
      </c>
      <c r="D190" s="172">
        <v>3</v>
      </c>
      <c r="E190" s="173">
        <v>50627</v>
      </c>
      <c r="F190" s="162"/>
    </row>
    <row r="191" spans="1:6" x14ac:dyDescent="0.3">
      <c r="A191" s="190">
        <v>182</v>
      </c>
      <c r="B191" s="178" t="s">
        <v>2230</v>
      </c>
      <c r="C191" s="174" t="s">
        <v>814</v>
      </c>
      <c r="D191" s="172">
        <v>6</v>
      </c>
      <c r="E191" s="173">
        <v>28610</v>
      </c>
      <c r="F191" s="162"/>
    </row>
    <row r="192" spans="1:6" x14ac:dyDescent="0.3">
      <c r="A192" s="190">
        <v>183</v>
      </c>
      <c r="B192" s="170" t="s">
        <v>608</v>
      </c>
      <c r="C192" s="171" t="s">
        <v>609</v>
      </c>
      <c r="D192" s="172">
        <v>6</v>
      </c>
      <c r="E192" s="173">
        <v>469916</v>
      </c>
      <c r="F192" s="162"/>
    </row>
    <row r="193" spans="1:6" x14ac:dyDescent="0.3">
      <c r="A193" s="190">
        <v>184</v>
      </c>
      <c r="B193" s="170" t="s">
        <v>561</v>
      </c>
      <c r="C193" s="176" t="s">
        <v>625</v>
      </c>
      <c r="D193" s="172">
        <v>7</v>
      </c>
      <c r="E193" s="173">
        <v>648138</v>
      </c>
      <c r="F193" s="162"/>
    </row>
    <row r="194" spans="1:6" x14ac:dyDescent="0.3">
      <c r="A194" s="190">
        <v>185</v>
      </c>
      <c r="B194" s="170" t="s">
        <v>637</v>
      </c>
      <c r="C194" s="170" t="s">
        <v>638</v>
      </c>
      <c r="D194" s="172">
        <v>21</v>
      </c>
      <c r="E194" s="173">
        <v>292312</v>
      </c>
      <c r="F194" s="162"/>
    </row>
    <row r="195" spans="1:6" x14ac:dyDescent="0.3">
      <c r="A195" s="190">
        <v>186</v>
      </c>
      <c r="B195" s="170" t="s">
        <v>641</v>
      </c>
      <c r="C195" s="170" t="s">
        <v>642</v>
      </c>
      <c r="D195" s="172">
        <v>11</v>
      </c>
      <c r="E195" s="173">
        <v>273312</v>
      </c>
      <c r="F195" s="162"/>
    </row>
    <row r="196" spans="1:6" x14ac:dyDescent="0.3">
      <c r="A196" s="190">
        <v>187</v>
      </c>
      <c r="B196" s="178" t="s">
        <v>663</v>
      </c>
      <c r="C196" s="174" t="s">
        <v>664</v>
      </c>
      <c r="D196" s="172">
        <v>3</v>
      </c>
      <c r="E196" s="173">
        <v>204323</v>
      </c>
      <c r="F196" s="162"/>
    </row>
    <row r="197" spans="1:6" x14ac:dyDescent="0.3">
      <c r="A197" s="190">
        <v>188</v>
      </c>
      <c r="B197" s="178" t="s">
        <v>563</v>
      </c>
      <c r="C197" s="174" t="s">
        <v>555</v>
      </c>
      <c r="D197" s="172">
        <v>8</v>
      </c>
      <c r="E197" s="173">
        <v>162019</v>
      </c>
      <c r="F197" s="162"/>
    </row>
    <row r="198" spans="1:6" x14ac:dyDescent="0.3">
      <c r="A198" s="190">
        <v>189</v>
      </c>
      <c r="B198" s="178" t="s">
        <v>677</v>
      </c>
      <c r="C198" s="174" t="s">
        <v>678</v>
      </c>
      <c r="D198" s="172">
        <v>16</v>
      </c>
      <c r="E198" s="173">
        <v>153184</v>
      </c>
      <c r="F198" s="162"/>
    </row>
    <row r="199" spans="1:6" x14ac:dyDescent="0.3">
      <c r="A199" s="190">
        <v>190</v>
      </c>
      <c r="B199" s="175" t="s">
        <v>602</v>
      </c>
      <c r="C199" s="175" t="s">
        <v>603</v>
      </c>
      <c r="D199" s="172">
        <v>5</v>
      </c>
      <c r="E199" s="173">
        <v>546102</v>
      </c>
      <c r="F199" s="162"/>
    </row>
    <row r="200" spans="1:6" x14ac:dyDescent="0.3">
      <c r="A200" s="190">
        <v>191</v>
      </c>
      <c r="B200" s="170" t="s">
        <v>607</v>
      </c>
      <c r="C200" s="170" t="s">
        <v>2231</v>
      </c>
      <c r="D200" s="172">
        <v>10</v>
      </c>
      <c r="E200" s="173">
        <v>479115</v>
      </c>
      <c r="F200" s="162"/>
    </row>
    <row r="201" spans="1:6" x14ac:dyDescent="0.3">
      <c r="A201" s="190">
        <v>192</v>
      </c>
      <c r="B201" s="175" t="s">
        <v>590</v>
      </c>
      <c r="C201" s="175" t="s">
        <v>591</v>
      </c>
      <c r="D201" s="172">
        <v>5</v>
      </c>
      <c r="E201" s="173">
        <v>690078</v>
      </c>
      <c r="F201" s="162"/>
    </row>
    <row r="202" spans="1:6" x14ac:dyDescent="0.3">
      <c r="A202" s="190">
        <v>193</v>
      </c>
      <c r="B202" s="170" t="s">
        <v>2232</v>
      </c>
      <c r="C202" s="171" t="s">
        <v>1036</v>
      </c>
      <c r="D202" s="172">
        <v>3</v>
      </c>
      <c r="E202" s="173">
        <v>5648</v>
      </c>
      <c r="F202" s="162"/>
    </row>
    <row r="203" spans="1:6" x14ac:dyDescent="0.3">
      <c r="A203" s="190">
        <v>194</v>
      </c>
      <c r="B203" s="170" t="s">
        <v>659</v>
      </c>
      <c r="C203" s="177" t="s">
        <v>660</v>
      </c>
      <c r="D203" s="172">
        <v>1</v>
      </c>
      <c r="E203" s="173">
        <v>220418</v>
      </c>
      <c r="F203" s="162"/>
    </row>
    <row r="204" spans="1:6" x14ac:dyDescent="0.3">
      <c r="A204" s="190">
        <v>195</v>
      </c>
      <c r="B204" s="170" t="s">
        <v>682</v>
      </c>
      <c r="C204" s="170" t="s">
        <v>683</v>
      </c>
      <c r="D204" s="172">
        <v>1</v>
      </c>
      <c r="E204" s="173">
        <v>195447</v>
      </c>
      <c r="F204" s="162"/>
    </row>
    <row r="205" spans="1:6" x14ac:dyDescent="0.3">
      <c r="A205" s="190">
        <v>196</v>
      </c>
      <c r="B205" s="170" t="s">
        <v>675</v>
      </c>
      <c r="C205" s="177" t="s">
        <v>676</v>
      </c>
      <c r="D205" s="172">
        <v>7</v>
      </c>
      <c r="E205" s="173">
        <v>154950</v>
      </c>
      <c r="F205" s="162"/>
    </row>
    <row r="206" spans="1:6" x14ac:dyDescent="0.3">
      <c r="A206" s="190">
        <v>197</v>
      </c>
      <c r="B206" s="170" t="s">
        <v>651</v>
      </c>
      <c r="C206" s="171" t="s">
        <v>652</v>
      </c>
      <c r="D206" s="172">
        <v>7</v>
      </c>
      <c r="E206" s="173">
        <v>231145</v>
      </c>
      <c r="F206" s="162"/>
    </row>
    <row r="207" spans="1:6" x14ac:dyDescent="0.3">
      <c r="A207" s="190">
        <v>198</v>
      </c>
      <c r="B207" s="170" t="s">
        <v>1428</v>
      </c>
      <c r="C207" s="170" t="s">
        <v>1783</v>
      </c>
      <c r="D207" s="172">
        <v>259</v>
      </c>
      <c r="E207" s="173">
        <v>114</v>
      </c>
      <c r="F207" s="162"/>
    </row>
    <row r="208" spans="1:6" x14ac:dyDescent="0.3">
      <c r="A208" s="190">
        <v>199</v>
      </c>
      <c r="B208" s="170" t="s">
        <v>2233</v>
      </c>
      <c r="C208" s="177" t="s">
        <v>1354</v>
      </c>
      <c r="D208" s="172">
        <v>11</v>
      </c>
      <c r="E208" s="173">
        <v>441</v>
      </c>
      <c r="F208" s="162"/>
    </row>
    <row r="209" spans="1:6" x14ac:dyDescent="0.3">
      <c r="A209" s="190">
        <v>200</v>
      </c>
      <c r="B209" s="178" t="s">
        <v>1429</v>
      </c>
      <c r="C209" s="174" t="s">
        <v>1784</v>
      </c>
      <c r="D209" s="172">
        <v>2</v>
      </c>
      <c r="E209" s="173">
        <v>11860</v>
      </c>
      <c r="F209" s="162"/>
    </row>
    <row r="210" spans="1:6" x14ac:dyDescent="0.3">
      <c r="A210" s="190">
        <v>201</v>
      </c>
      <c r="B210" s="170" t="s">
        <v>1430</v>
      </c>
      <c r="C210" s="177" t="s">
        <v>1785</v>
      </c>
      <c r="D210" s="172">
        <v>2</v>
      </c>
      <c r="E210" s="173">
        <v>1892</v>
      </c>
      <c r="F210" s="162"/>
    </row>
    <row r="211" spans="1:6" x14ac:dyDescent="0.3">
      <c r="A211" s="190">
        <v>202</v>
      </c>
      <c r="B211" s="170" t="s">
        <v>1431</v>
      </c>
      <c r="C211" s="170" t="s">
        <v>1786</v>
      </c>
      <c r="D211" s="172">
        <v>37</v>
      </c>
      <c r="E211" s="173">
        <v>4489</v>
      </c>
      <c r="F211" s="162"/>
    </row>
    <row r="212" spans="1:6" x14ac:dyDescent="0.3">
      <c r="A212" s="190">
        <v>203</v>
      </c>
      <c r="B212" s="178" t="s">
        <v>1432</v>
      </c>
      <c r="C212" s="174" t="s">
        <v>1787</v>
      </c>
      <c r="D212" s="172">
        <v>37</v>
      </c>
      <c r="E212" s="173">
        <v>4705</v>
      </c>
      <c r="F212" s="162"/>
    </row>
    <row r="213" spans="1:6" x14ac:dyDescent="0.3">
      <c r="A213" s="190">
        <v>204</v>
      </c>
      <c r="B213" s="170" t="s">
        <v>1433</v>
      </c>
      <c r="C213" s="177" t="s">
        <v>1788</v>
      </c>
      <c r="D213" s="172">
        <v>47</v>
      </c>
      <c r="E213" s="173">
        <v>4078</v>
      </c>
      <c r="F213" s="162"/>
    </row>
    <row r="214" spans="1:6" x14ac:dyDescent="0.3">
      <c r="A214" s="190">
        <v>205</v>
      </c>
      <c r="B214" s="170" t="s">
        <v>1434</v>
      </c>
      <c r="C214" s="170" t="s">
        <v>1789</v>
      </c>
      <c r="D214" s="172">
        <v>12</v>
      </c>
      <c r="E214" s="173">
        <v>747</v>
      </c>
      <c r="F214" s="162"/>
    </row>
    <row r="215" spans="1:6" x14ac:dyDescent="0.3">
      <c r="A215" s="190">
        <v>206</v>
      </c>
      <c r="B215" s="178" t="s">
        <v>1435</v>
      </c>
      <c r="C215" s="174" t="s">
        <v>1790</v>
      </c>
      <c r="D215" s="172">
        <v>4</v>
      </c>
      <c r="E215" s="173">
        <v>6380</v>
      </c>
      <c r="F215" s="162"/>
    </row>
    <row r="216" spans="1:6" x14ac:dyDescent="0.3">
      <c r="A216" s="190">
        <v>207</v>
      </c>
      <c r="B216" s="170" t="s">
        <v>1436</v>
      </c>
      <c r="C216" s="170" t="s">
        <v>1791</v>
      </c>
      <c r="D216" s="172">
        <v>4</v>
      </c>
      <c r="E216" s="173">
        <v>5029</v>
      </c>
      <c r="F216" s="162"/>
    </row>
    <row r="217" spans="1:6" x14ac:dyDescent="0.3">
      <c r="A217" s="190">
        <v>208</v>
      </c>
      <c r="B217" s="170" t="s">
        <v>1437</v>
      </c>
      <c r="C217" s="170" t="s">
        <v>1792</v>
      </c>
      <c r="D217" s="172">
        <v>35</v>
      </c>
      <c r="E217" s="173">
        <v>2485</v>
      </c>
      <c r="F217" s="162"/>
    </row>
    <row r="218" spans="1:6" x14ac:dyDescent="0.3">
      <c r="A218" s="190">
        <v>209</v>
      </c>
      <c r="B218" s="170" t="s">
        <v>1438</v>
      </c>
      <c r="C218" s="171" t="s">
        <v>1793</v>
      </c>
      <c r="D218" s="172">
        <v>2</v>
      </c>
      <c r="E218" s="173">
        <v>18203</v>
      </c>
      <c r="F218" s="162"/>
    </row>
    <row r="219" spans="1:6" x14ac:dyDescent="0.3">
      <c r="A219" s="190">
        <v>210</v>
      </c>
      <c r="B219" s="170" t="s">
        <v>1439</v>
      </c>
      <c r="C219" s="177" t="s">
        <v>1794</v>
      </c>
      <c r="D219" s="172">
        <v>10</v>
      </c>
      <c r="E219" s="173">
        <v>3727</v>
      </c>
      <c r="F219" s="162"/>
    </row>
    <row r="220" spans="1:6" x14ac:dyDescent="0.3">
      <c r="A220" s="190">
        <v>211</v>
      </c>
      <c r="B220" s="170" t="s">
        <v>730</v>
      </c>
      <c r="C220" s="170" t="s">
        <v>731</v>
      </c>
      <c r="D220" s="172">
        <v>1</v>
      </c>
      <c r="E220" s="173">
        <v>69337</v>
      </c>
      <c r="F220" s="162"/>
    </row>
    <row r="221" spans="1:6" x14ac:dyDescent="0.3">
      <c r="A221" s="190">
        <v>212</v>
      </c>
      <c r="B221" s="170" t="s">
        <v>2234</v>
      </c>
      <c r="C221" s="170" t="s">
        <v>1068</v>
      </c>
      <c r="D221" s="172">
        <v>4</v>
      </c>
      <c r="E221" s="173">
        <v>4367</v>
      </c>
      <c r="F221" s="162"/>
    </row>
    <row r="222" spans="1:6" x14ac:dyDescent="0.3">
      <c r="A222" s="190">
        <v>213</v>
      </c>
      <c r="B222" s="170" t="s">
        <v>2235</v>
      </c>
      <c r="C222" s="176" t="s">
        <v>993</v>
      </c>
      <c r="D222" s="172">
        <v>6</v>
      </c>
      <c r="E222" s="173">
        <v>5908</v>
      </c>
      <c r="F222" s="162"/>
    </row>
    <row r="223" spans="1:6" x14ac:dyDescent="0.3">
      <c r="A223" s="190">
        <v>214</v>
      </c>
      <c r="B223" s="180" t="s">
        <v>1440</v>
      </c>
      <c r="C223" s="174" t="s">
        <v>1795</v>
      </c>
      <c r="D223" s="172">
        <v>61</v>
      </c>
      <c r="E223" s="173">
        <v>1548</v>
      </c>
      <c r="F223" s="162"/>
    </row>
    <row r="224" spans="1:6" x14ac:dyDescent="0.3">
      <c r="A224" s="190">
        <v>215</v>
      </c>
      <c r="B224" s="170" t="s">
        <v>1441</v>
      </c>
      <c r="C224" s="177" t="s">
        <v>265</v>
      </c>
      <c r="D224" s="172">
        <v>7</v>
      </c>
      <c r="E224" s="173">
        <v>1607</v>
      </c>
      <c r="F224" s="162"/>
    </row>
    <row r="225" spans="1:6" x14ac:dyDescent="0.3">
      <c r="A225" s="190">
        <v>216</v>
      </c>
      <c r="B225" s="170" t="s">
        <v>1442</v>
      </c>
      <c r="C225" s="170" t="s">
        <v>1796</v>
      </c>
      <c r="D225" s="172">
        <v>5</v>
      </c>
      <c r="E225" s="173">
        <v>561</v>
      </c>
      <c r="F225" s="162"/>
    </row>
    <row r="226" spans="1:6" x14ac:dyDescent="0.3">
      <c r="A226" s="190">
        <v>217</v>
      </c>
      <c r="B226" s="170" t="s">
        <v>1443</v>
      </c>
      <c r="C226" s="171" t="s">
        <v>1797</v>
      </c>
      <c r="D226" s="172">
        <v>2</v>
      </c>
      <c r="E226" s="173">
        <v>835</v>
      </c>
      <c r="F226" s="162"/>
    </row>
    <row r="227" spans="1:6" x14ac:dyDescent="0.3">
      <c r="A227" s="190">
        <v>218</v>
      </c>
      <c r="B227" s="170" t="s">
        <v>1444</v>
      </c>
      <c r="C227" s="170" t="s">
        <v>1798</v>
      </c>
      <c r="D227" s="172">
        <v>1</v>
      </c>
      <c r="E227" s="173">
        <v>1460</v>
      </c>
      <c r="F227" s="162"/>
    </row>
    <row r="228" spans="1:6" x14ac:dyDescent="0.3">
      <c r="A228" s="190">
        <v>219</v>
      </c>
      <c r="B228" s="170" t="s">
        <v>1445</v>
      </c>
      <c r="C228" s="171" t="s">
        <v>1799</v>
      </c>
      <c r="D228" s="172">
        <v>4.5</v>
      </c>
      <c r="E228" s="173">
        <v>44</v>
      </c>
      <c r="F228" s="162"/>
    </row>
    <row r="229" spans="1:6" x14ac:dyDescent="0.3">
      <c r="A229" s="190">
        <v>220</v>
      </c>
      <c r="B229" s="170" t="s">
        <v>1446</v>
      </c>
      <c r="C229" s="177" t="s">
        <v>1800</v>
      </c>
      <c r="D229" s="172">
        <v>1</v>
      </c>
      <c r="E229" s="173">
        <v>2761</v>
      </c>
      <c r="F229" s="162"/>
    </row>
    <row r="230" spans="1:6" x14ac:dyDescent="0.3">
      <c r="A230" s="190">
        <v>221</v>
      </c>
      <c r="B230" s="170" t="s">
        <v>1447</v>
      </c>
      <c r="C230" s="176" t="s">
        <v>1801</v>
      </c>
      <c r="D230" s="172">
        <v>1</v>
      </c>
      <c r="E230" s="173">
        <v>22458</v>
      </c>
      <c r="F230" s="162"/>
    </row>
    <row r="231" spans="1:6" x14ac:dyDescent="0.3">
      <c r="A231" s="190">
        <v>222</v>
      </c>
      <c r="B231" s="170" t="s">
        <v>1448</v>
      </c>
      <c r="C231" s="179" t="s">
        <v>1802</v>
      </c>
      <c r="D231" s="172">
        <v>1</v>
      </c>
      <c r="E231" s="173">
        <v>237</v>
      </c>
      <c r="F231" s="162"/>
    </row>
    <row r="232" spans="1:6" x14ac:dyDescent="0.3">
      <c r="A232" s="190">
        <v>223</v>
      </c>
      <c r="B232" s="170" t="s">
        <v>1449</v>
      </c>
      <c r="C232" s="170" t="s">
        <v>1803</v>
      </c>
      <c r="D232" s="172">
        <v>1</v>
      </c>
      <c r="E232" s="173">
        <v>640</v>
      </c>
      <c r="F232" s="162"/>
    </row>
    <row r="233" spans="1:6" x14ac:dyDescent="0.3">
      <c r="A233" s="190">
        <v>224</v>
      </c>
      <c r="B233" s="170" t="s">
        <v>1450</v>
      </c>
      <c r="C233" s="171" t="s">
        <v>1804</v>
      </c>
      <c r="D233" s="172">
        <v>1</v>
      </c>
      <c r="E233" s="173">
        <v>19468</v>
      </c>
      <c r="F233" s="162"/>
    </row>
    <row r="234" spans="1:6" x14ac:dyDescent="0.3">
      <c r="A234" s="190">
        <v>225</v>
      </c>
      <c r="B234" s="170" t="s">
        <v>1451</v>
      </c>
      <c r="C234" s="171" t="s">
        <v>1805</v>
      </c>
      <c r="D234" s="172">
        <v>3</v>
      </c>
      <c r="E234" s="173">
        <v>40407</v>
      </c>
      <c r="F234" s="162"/>
    </row>
    <row r="235" spans="1:6" x14ac:dyDescent="0.3">
      <c r="A235" s="190">
        <v>226</v>
      </c>
      <c r="B235" s="170" t="s">
        <v>1452</v>
      </c>
      <c r="C235" s="171" t="s">
        <v>1806</v>
      </c>
      <c r="D235" s="172">
        <v>1</v>
      </c>
      <c r="E235" s="173">
        <v>770</v>
      </c>
      <c r="F235" s="162"/>
    </row>
    <row r="236" spans="1:6" x14ac:dyDescent="0.3">
      <c r="A236" s="190">
        <v>227</v>
      </c>
      <c r="B236" s="170" t="s">
        <v>1453</v>
      </c>
      <c r="C236" s="170" t="s">
        <v>1807</v>
      </c>
      <c r="D236" s="172">
        <v>1</v>
      </c>
      <c r="E236" s="173">
        <v>179</v>
      </c>
      <c r="F236" s="162"/>
    </row>
    <row r="237" spans="1:6" x14ac:dyDescent="0.3">
      <c r="A237" s="190">
        <v>228</v>
      </c>
      <c r="B237" s="170" t="s">
        <v>1454</v>
      </c>
      <c r="C237" s="170" t="s">
        <v>1808</v>
      </c>
      <c r="D237" s="172">
        <v>30</v>
      </c>
      <c r="E237" s="173">
        <v>702</v>
      </c>
      <c r="F237" s="162"/>
    </row>
    <row r="238" spans="1:6" x14ac:dyDescent="0.3">
      <c r="A238" s="190">
        <v>229</v>
      </c>
      <c r="B238" s="170" t="s">
        <v>1455</v>
      </c>
      <c r="C238" s="170" t="s">
        <v>1809</v>
      </c>
      <c r="D238" s="172">
        <v>121</v>
      </c>
      <c r="E238" s="173">
        <v>781</v>
      </c>
      <c r="F238" s="162"/>
    </row>
    <row r="239" spans="1:6" x14ac:dyDescent="0.3">
      <c r="A239" s="190">
        <v>230</v>
      </c>
      <c r="B239" s="170" t="s">
        <v>1456</v>
      </c>
      <c r="C239" s="170" t="s">
        <v>1810</v>
      </c>
      <c r="D239" s="172">
        <v>60</v>
      </c>
      <c r="E239" s="173">
        <v>1574</v>
      </c>
      <c r="F239" s="162"/>
    </row>
    <row r="240" spans="1:6" x14ac:dyDescent="0.3">
      <c r="A240" s="190">
        <v>231</v>
      </c>
      <c r="B240" s="170" t="s">
        <v>1457</v>
      </c>
      <c r="C240" s="170" t="s">
        <v>1811</v>
      </c>
      <c r="D240" s="172">
        <v>118</v>
      </c>
      <c r="E240" s="173">
        <v>800</v>
      </c>
      <c r="F240" s="162"/>
    </row>
    <row r="241" spans="1:6" x14ac:dyDescent="0.3">
      <c r="A241" s="190">
        <v>232</v>
      </c>
      <c r="B241" s="170" t="s">
        <v>1458</v>
      </c>
      <c r="C241" s="177" t="s">
        <v>1812</v>
      </c>
      <c r="D241" s="172">
        <v>64</v>
      </c>
      <c r="E241" s="173">
        <v>1475</v>
      </c>
      <c r="F241" s="162"/>
    </row>
    <row r="242" spans="1:6" x14ac:dyDescent="0.3">
      <c r="A242" s="190">
        <v>233</v>
      </c>
      <c r="B242" s="170" t="s">
        <v>635</v>
      </c>
      <c r="C242" s="177" t="s">
        <v>636</v>
      </c>
      <c r="D242" s="172">
        <v>6</v>
      </c>
      <c r="E242" s="173">
        <v>386866</v>
      </c>
      <c r="F242" s="162"/>
    </row>
    <row r="243" spans="1:6" x14ac:dyDescent="0.3">
      <c r="A243" s="190">
        <v>234</v>
      </c>
      <c r="B243" s="170" t="s">
        <v>655</v>
      </c>
      <c r="C243" s="177" t="s">
        <v>656</v>
      </c>
      <c r="D243" s="172">
        <v>5</v>
      </c>
      <c r="E243" s="173">
        <v>150097</v>
      </c>
      <c r="F243" s="162"/>
    </row>
    <row r="244" spans="1:6" x14ac:dyDescent="0.3">
      <c r="A244" s="190">
        <v>235</v>
      </c>
      <c r="B244" s="170" t="s">
        <v>643</v>
      </c>
      <c r="C244" s="177" t="s">
        <v>644</v>
      </c>
      <c r="D244" s="172">
        <v>17</v>
      </c>
      <c r="E244" s="173">
        <v>267686</v>
      </c>
      <c r="F244" s="162"/>
    </row>
    <row r="245" spans="1:6" x14ac:dyDescent="0.3">
      <c r="A245" s="190">
        <v>236</v>
      </c>
      <c r="B245" s="178" t="s">
        <v>776</v>
      </c>
      <c r="C245" s="174" t="s">
        <v>777</v>
      </c>
      <c r="D245" s="172">
        <v>15</v>
      </c>
      <c r="E245" s="173">
        <v>40622</v>
      </c>
      <c r="F245" s="162"/>
    </row>
    <row r="246" spans="1:6" x14ac:dyDescent="0.3">
      <c r="A246" s="190">
        <v>237</v>
      </c>
      <c r="B246" s="174" t="s">
        <v>1459</v>
      </c>
      <c r="C246" s="174" t="s">
        <v>1813</v>
      </c>
      <c r="D246" s="172">
        <v>2</v>
      </c>
      <c r="E246" s="173">
        <v>11453</v>
      </c>
      <c r="F246" s="162"/>
    </row>
    <row r="247" spans="1:6" x14ac:dyDescent="0.3">
      <c r="A247" s="190">
        <v>238</v>
      </c>
      <c r="B247" s="170" t="s">
        <v>1460</v>
      </c>
      <c r="C247" s="177" t="s">
        <v>1814</v>
      </c>
      <c r="D247" s="172">
        <v>5</v>
      </c>
      <c r="E247" s="173">
        <v>440</v>
      </c>
      <c r="F247" s="162"/>
    </row>
    <row r="248" spans="1:6" x14ac:dyDescent="0.3">
      <c r="A248" s="190">
        <v>239</v>
      </c>
      <c r="B248" s="170" t="s">
        <v>1400</v>
      </c>
      <c r="C248" s="176" t="s">
        <v>2236</v>
      </c>
      <c r="D248" s="172">
        <v>2</v>
      </c>
      <c r="E248" s="173">
        <v>12298</v>
      </c>
      <c r="F248" s="162"/>
    </row>
    <row r="249" spans="1:6" x14ac:dyDescent="0.3">
      <c r="A249" s="190">
        <v>240</v>
      </c>
      <c r="B249" s="170" t="s">
        <v>1461</v>
      </c>
      <c r="C249" s="170" t="s">
        <v>1815</v>
      </c>
      <c r="D249" s="172">
        <v>2</v>
      </c>
      <c r="E249" s="173">
        <v>6598</v>
      </c>
      <c r="F249" s="162"/>
    </row>
    <row r="250" spans="1:6" x14ac:dyDescent="0.3">
      <c r="A250" s="190">
        <v>241</v>
      </c>
      <c r="B250" s="170" t="s">
        <v>1462</v>
      </c>
      <c r="C250" s="179" t="s">
        <v>1816</v>
      </c>
      <c r="D250" s="172">
        <v>24</v>
      </c>
      <c r="E250" s="173">
        <v>22132</v>
      </c>
      <c r="F250" s="162"/>
    </row>
    <row r="251" spans="1:6" x14ac:dyDescent="0.3">
      <c r="A251" s="190">
        <v>242</v>
      </c>
      <c r="B251" s="170" t="s">
        <v>1463</v>
      </c>
      <c r="C251" s="179" t="s">
        <v>1817</v>
      </c>
      <c r="D251" s="172">
        <v>2</v>
      </c>
      <c r="E251" s="173">
        <v>9859</v>
      </c>
      <c r="F251" s="162"/>
    </row>
    <row r="252" spans="1:6" x14ac:dyDescent="0.3">
      <c r="A252" s="190">
        <v>243</v>
      </c>
      <c r="B252" s="170" t="s">
        <v>1464</v>
      </c>
      <c r="C252" s="177" t="s">
        <v>1818</v>
      </c>
      <c r="D252" s="172">
        <v>5</v>
      </c>
      <c r="E252" s="173">
        <v>1332</v>
      </c>
      <c r="F252" s="162"/>
    </row>
    <row r="253" spans="1:6" x14ac:dyDescent="0.3">
      <c r="A253" s="190">
        <v>244</v>
      </c>
      <c r="B253" s="178" t="s">
        <v>1465</v>
      </c>
      <c r="C253" s="174" t="s">
        <v>1819</v>
      </c>
      <c r="D253" s="172">
        <v>5</v>
      </c>
      <c r="E253" s="173">
        <v>20436</v>
      </c>
      <c r="F253" s="162"/>
    </row>
    <row r="254" spans="1:6" x14ac:dyDescent="0.3">
      <c r="A254" s="190">
        <v>245</v>
      </c>
      <c r="B254" s="170" t="s">
        <v>1466</v>
      </c>
      <c r="C254" s="177" t="s">
        <v>1820</v>
      </c>
      <c r="D254" s="172">
        <v>23</v>
      </c>
      <c r="E254" s="173">
        <v>112</v>
      </c>
      <c r="F254" s="162"/>
    </row>
    <row r="255" spans="1:6" x14ac:dyDescent="0.3">
      <c r="A255" s="190">
        <v>246</v>
      </c>
      <c r="B255" s="170" t="s">
        <v>1467</v>
      </c>
      <c r="C255" s="177" t="s">
        <v>1821</v>
      </c>
      <c r="D255" s="172">
        <v>20</v>
      </c>
      <c r="E255" s="173">
        <v>13460</v>
      </c>
      <c r="F255" s="162"/>
    </row>
    <row r="256" spans="1:6" x14ac:dyDescent="0.3">
      <c r="A256" s="190">
        <v>247</v>
      </c>
      <c r="B256" s="170" t="s">
        <v>1403</v>
      </c>
      <c r="C256" s="177" t="s">
        <v>2237</v>
      </c>
      <c r="D256" s="172">
        <v>17</v>
      </c>
      <c r="E256" s="173">
        <v>1357</v>
      </c>
      <c r="F256" s="162"/>
    </row>
    <row r="257" spans="1:6" x14ac:dyDescent="0.3">
      <c r="A257" s="190">
        <v>248</v>
      </c>
      <c r="B257" s="170" t="s">
        <v>1468</v>
      </c>
      <c r="C257" s="170" t="s">
        <v>1822</v>
      </c>
      <c r="D257" s="172">
        <v>15</v>
      </c>
      <c r="E257" s="173">
        <v>3124</v>
      </c>
      <c r="F257" s="162"/>
    </row>
    <row r="258" spans="1:6" x14ac:dyDescent="0.3">
      <c r="A258" s="190">
        <v>249</v>
      </c>
      <c r="B258" s="170" t="s">
        <v>1469</v>
      </c>
      <c r="C258" s="170" t="s">
        <v>1823</v>
      </c>
      <c r="D258" s="172">
        <v>4</v>
      </c>
      <c r="E258" s="173">
        <v>871</v>
      </c>
      <c r="F258" s="162"/>
    </row>
    <row r="259" spans="1:6" x14ac:dyDescent="0.3">
      <c r="A259" s="190">
        <v>250</v>
      </c>
      <c r="B259" s="170" t="s">
        <v>1470</v>
      </c>
      <c r="C259" s="170" t="s">
        <v>1824</v>
      </c>
      <c r="D259" s="172">
        <v>1</v>
      </c>
      <c r="E259" s="173">
        <v>2392</v>
      </c>
      <c r="F259" s="162"/>
    </row>
    <row r="260" spans="1:6" x14ac:dyDescent="0.3">
      <c r="A260" s="190">
        <v>251</v>
      </c>
      <c r="B260" s="178" t="s">
        <v>1402</v>
      </c>
      <c r="C260" s="174" t="s">
        <v>2238</v>
      </c>
      <c r="D260" s="172">
        <v>5</v>
      </c>
      <c r="E260" s="173">
        <v>2966</v>
      </c>
      <c r="F260" s="162"/>
    </row>
    <row r="261" spans="1:6" x14ac:dyDescent="0.3">
      <c r="A261" s="190">
        <v>252</v>
      </c>
      <c r="B261" s="170" t="s">
        <v>1471</v>
      </c>
      <c r="C261" s="170" t="s">
        <v>1825</v>
      </c>
      <c r="D261" s="172">
        <v>13</v>
      </c>
      <c r="E261" s="173">
        <v>6654</v>
      </c>
      <c r="F261" s="162"/>
    </row>
    <row r="262" spans="1:6" x14ac:dyDescent="0.3">
      <c r="A262" s="190">
        <v>253</v>
      </c>
      <c r="B262" s="170" t="s">
        <v>1404</v>
      </c>
      <c r="C262" s="176" t="s">
        <v>2239</v>
      </c>
      <c r="D262" s="172">
        <v>7</v>
      </c>
      <c r="E262" s="173">
        <v>5297</v>
      </c>
      <c r="F262" s="162"/>
    </row>
    <row r="263" spans="1:6" x14ac:dyDescent="0.3">
      <c r="A263" s="190">
        <v>254</v>
      </c>
      <c r="B263" s="170" t="s">
        <v>1472</v>
      </c>
      <c r="C263" s="176" t="s">
        <v>1826</v>
      </c>
      <c r="D263" s="172">
        <v>2</v>
      </c>
      <c r="E263" s="173">
        <v>19259</v>
      </c>
      <c r="F263" s="162"/>
    </row>
    <row r="264" spans="1:6" x14ac:dyDescent="0.3">
      <c r="A264" s="190">
        <v>255</v>
      </c>
      <c r="B264" s="170" t="s">
        <v>1473</v>
      </c>
      <c r="C264" s="170" t="s">
        <v>1827</v>
      </c>
      <c r="D264" s="172">
        <v>25</v>
      </c>
      <c r="E264" s="173">
        <v>412</v>
      </c>
      <c r="F264" s="162"/>
    </row>
    <row r="265" spans="1:6" x14ac:dyDescent="0.3">
      <c r="A265" s="190">
        <v>256</v>
      </c>
      <c r="B265" s="170" t="s">
        <v>1474</v>
      </c>
      <c r="C265" s="176" t="s">
        <v>1828</v>
      </c>
      <c r="D265" s="172">
        <v>9</v>
      </c>
      <c r="E265" s="173">
        <v>5437</v>
      </c>
      <c r="F265" s="162"/>
    </row>
    <row r="266" spans="1:6" x14ac:dyDescent="0.3">
      <c r="A266" s="190">
        <v>257</v>
      </c>
      <c r="B266" s="170" t="s">
        <v>1475</v>
      </c>
      <c r="C266" s="177" t="s">
        <v>1829</v>
      </c>
      <c r="D266" s="172">
        <v>1</v>
      </c>
      <c r="E266" s="173">
        <v>12838</v>
      </c>
      <c r="F266" s="162"/>
    </row>
    <row r="267" spans="1:6" x14ac:dyDescent="0.3">
      <c r="A267" s="190">
        <v>258</v>
      </c>
      <c r="B267" s="170" t="s">
        <v>529</v>
      </c>
      <c r="C267" s="170" t="s">
        <v>2240</v>
      </c>
      <c r="D267" s="172">
        <v>1</v>
      </c>
      <c r="E267" s="173">
        <v>9805</v>
      </c>
      <c r="F267" s="162"/>
    </row>
    <row r="268" spans="1:6" x14ac:dyDescent="0.3">
      <c r="A268" s="190">
        <v>259</v>
      </c>
      <c r="B268" s="178" t="s">
        <v>1476</v>
      </c>
      <c r="C268" s="174" t="s">
        <v>1830</v>
      </c>
      <c r="D268" s="172">
        <v>5</v>
      </c>
      <c r="E268" s="173">
        <v>682</v>
      </c>
      <c r="F268" s="162"/>
    </row>
    <row r="269" spans="1:6" x14ac:dyDescent="0.3">
      <c r="A269" s="190">
        <v>260</v>
      </c>
      <c r="B269" s="178" t="s">
        <v>1477</v>
      </c>
      <c r="C269" s="174" t="s">
        <v>1831</v>
      </c>
      <c r="D269" s="172">
        <v>5</v>
      </c>
      <c r="E269" s="173">
        <v>1950</v>
      </c>
      <c r="F269" s="162"/>
    </row>
    <row r="270" spans="1:6" x14ac:dyDescent="0.3">
      <c r="A270" s="190">
        <v>261</v>
      </c>
      <c r="B270" s="170" t="s">
        <v>1478</v>
      </c>
      <c r="C270" s="170" t="s">
        <v>1832</v>
      </c>
      <c r="D270" s="172">
        <v>1</v>
      </c>
      <c r="E270" s="173">
        <v>320</v>
      </c>
      <c r="F270" s="162"/>
    </row>
    <row r="271" spans="1:6" x14ac:dyDescent="0.3">
      <c r="A271" s="190">
        <v>262</v>
      </c>
      <c r="B271" s="170" t="s">
        <v>1479</v>
      </c>
      <c r="C271" s="176" t="s">
        <v>1833</v>
      </c>
      <c r="D271" s="172">
        <v>1</v>
      </c>
      <c r="E271" s="173">
        <v>320</v>
      </c>
      <c r="F271" s="162"/>
    </row>
    <row r="272" spans="1:6" x14ac:dyDescent="0.3">
      <c r="A272" s="190">
        <v>263</v>
      </c>
      <c r="B272" s="170" t="s">
        <v>1480</v>
      </c>
      <c r="C272" s="177" t="s">
        <v>1834</v>
      </c>
      <c r="D272" s="172">
        <v>3</v>
      </c>
      <c r="E272" s="173">
        <v>200</v>
      </c>
      <c r="F272" s="162"/>
    </row>
    <row r="273" spans="1:6" x14ac:dyDescent="0.3">
      <c r="A273" s="190">
        <v>264</v>
      </c>
      <c r="B273" s="170" t="s">
        <v>1481</v>
      </c>
      <c r="C273" s="179" t="s">
        <v>1835</v>
      </c>
      <c r="D273" s="172">
        <v>3</v>
      </c>
      <c r="E273" s="173">
        <v>124</v>
      </c>
      <c r="F273" s="162"/>
    </row>
    <row r="274" spans="1:6" x14ac:dyDescent="0.3">
      <c r="A274" s="190">
        <v>265</v>
      </c>
      <c r="B274" s="170" t="s">
        <v>1482</v>
      </c>
      <c r="C274" s="171" t="s">
        <v>1836</v>
      </c>
      <c r="D274" s="172">
        <v>25</v>
      </c>
      <c r="E274" s="173">
        <v>2277</v>
      </c>
      <c r="F274" s="162"/>
    </row>
    <row r="275" spans="1:6" x14ac:dyDescent="0.3">
      <c r="A275" s="190">
        <v>266</v>
      </c>
      <c r="B275" s="170" t="s">
        <v>1483</v>
      </c>
      <c r="C275" s="171" t="s">
        <v>1837</v>
      </c>
      <c r="D275" s="172">
        <v>1</v>
      </c>
      <c r="E275" s="173">
        <v>1586</v>
      </c>
      <c r="F275" s="162"/>
    </row>
    <row r="276" spans="1:6" x14ac:dyDescent="0.3">
      <c r="A276" s="190">
        <v>267</v>
      </c>
      <c r="B276" s="170" t="s">
        <v>1484</v>
      </c>
      <c r="C276" s="177" t="s">
        <v>1838</v>
      </c>
      <c r="D276" s="172">
        <v>105</v>
      </c>
      <c r="E276" s="173">
        <v>2036</v>
      </c>
      <c r="F276" s="162"/>
    </row>
    <row r="277" spans="1:6" x14ac:dyDescent="0.3">
      <c r="A277" s="190">
        <v>268</v>
      </c>
      <c r="B277" s="170" t="s">
        <v>1485</v>
      </c>
      <c r="C277" s="177" t="s">
        <v>1839</v>
      </c>
      <c r="D277" s="172">
        <v>1</v>
      </c>
      <c r="E277" s="173">
        <v>382973</v>
      </c>
      <c r="F277" s="162"/>
    </row>
    <row r="278" spans="1:6" x14ac:dyDescent="0.3">
      <c r="A278" s="190">
        <v>269</v>
      </c>
      <c r="B278" s="170" t="s">
        <v>1486</v>
      </c>
      <c r="C278" s="170" t="s">
        <v>1840</v>
      </c>
      <c r="D278" s="172">
        <v>2</v>
      </c>
      <c r="E278" s="173">
        <v>1292</v>
      </c>
      <c r="F278" s="162"/>
    </row>
    <row r="279" spans="1:6" x14ac:dyDescent="0.3">
      <c r="A279" s="190">
        <v>270</v>
      </c>
      <c r="B279" s="170" t="s">
        <v>1487</v>
      </c>
      <c r="C279" s="171" t="s">
        <v>1841</v>
      </c>
      <c r="D279" s="172">
        <v>1</v>
      </c>
      <c r="E279" s="173">
        <v>22159</v>
      </c>
      <c r="F279" s="162"/>
    </row>
    <row r="280" spans="1:6" x14ac:dyDescent="0.3">
      <c r="A280" s="190">
        <v>271</v>
      </c>
      <c r="B280" s="170" t="s">
        <v>1488</v>
      </c>
      <c r="C280" s="177" t="s">
        <v>1842</v>
      </c>
      <c r="D280" s="172">
        <v>1</v>
      </c>
      <c r="E280" s="173">
        <v>25409</v>
      </c>
      <c r="F280" s="162"/>
    </row>
    <row r="281" spans="1:6" x14ac:dyDescent="0.3">
      <c r="A281" s="190">
        <v>272</v>
      </c>
      <c r="B281" s="178" t="s">
        <v>1489</v>
      </c>
      <c r="C281" s="174" t="s">
        <v>1843</v>
      </c>
      <c r="D281" s="172">
        <v>7</v>
      </c>
      <c r="E281" s="173">
        <v>2597</v>
      </c>
      <c r="F281" s="162"/>
    </row>
    <row r="282" spans="1:6" x14ac:dyDescent="0.3">
      <c r="A282" s="190">
        <v>273</v>
      </c>
      <c r="B282" s="170" t="s">
        <v>1490</v>
      </c>
      <c r="C282" s="177" t="s">
        <v>1844</v>
      </c>
      <c r="D282" s="172">
        <v>10</v>
      </c>
      <c r="E282" s="173">
        <v>932</v>
      </c>
      <c r="F282" s="162"/>
    </row>
    <row r="283" spans="1:6" x14ac:dyDescent="0.3">
      <c r="A283" s="190">
        <v>274</v>
      </c>
      <c r="B283" s="170" t="s">
        <v>1491</v>
      </c>
      <c r="C283" s="170" t="s">
        <v>1845</v>
      </c>
      <c r="D283" s="172">
        <v>4</v>
      </c>
      <c r="E283" s="173">
        <v>40196</v>
      </c>
      <c r="F283" s="162"/>
    </row>
    <row r="284" spans="1:6" x14ac:dyDescent="0.3">
      <c r="A284" s="190">
        <v>275</v>
      </c>
      <c r="B284" s="170" t="s">
        <v>1492</v>
      </c>
      <c r="C284" s="171" t="s">
        <v>1846</v>
      </c>
      <c r="D284" s="172">
        <v>2</v>
      </c>
      <c r="E284" s="173">
        <v>8312</v>
      </c>
      <c r="F284" s="162"/>
    </row>
    <row r="285" spans="1:6" x14ac:dyDescent="0.3">
      <c r="A285" s="190">
        <v>276</v>
      </c>
      <c r="B285" s="170" t="s">
        <v>1493</v>
      </c>
      <c r="C285" s="170" t="s">
        <v>1847</v>
      </c>
      <c r="D285" s="172">
        <v>3</v>
      </c>
      <c r="E285" s="173">
        <v>1710</v>
      </c>
      <c r="F285" s="162"/>
    </row>
    <row r="286" spans="1:6" x14ac:dyDescent="0.3">
      <c r="A286" s="190">
        <v>277</v>
      </c>
      <c r="B286" s="170" t="s">
        <v>1494</v>
      </c>
      <c r="C286" s="170" t="s">
        <v>1848</v>
      </c>
      <c r="D286" s="172">
        <v>4</v>
      </c>
      <c r="E286" s="173">
        <v>1578</v>
      </c>
      <c r="F286" s="162"/>
    </row>
    <row r="287" spans="1:6" x14ac:dyDescent="0.3">
      <c r="A287" s="190">
        <v>278</v>
      </c>
      <c r="B287" s="170" t="s">
        <v>1495</v>
      </c>
      <c r="C287" s="177" t="s">
        <v>1849</v>
      </c>
      <c r="D287" s="172">
        <v>4</v>
      </c>
      <c r="E287" s="173">
        <v>2056</v>
      </c>
      <c r="F287" s="162"/>
    </row>
    <row r="288" spans="1:6" x14ac:dyDescent="0.3">
      <c r="A288" s="190">
        <v>279</v>
      </c>
      <c r="B288" s="170" t="s">
        <v>1496</v>
      </c>
      <c r="C288" s="170" t="s">
        <v>1850</v>
      </c>
      <c r="D288" s="172">
        <v>50</v>
      </c>
      <c r="E288" s="173">
        <v>112</v>
      </c>
      <c r="F288" s="162"/>
    </row>
    <row r="289" spans="1:6" x14ac:dyDescent="0.3">
      <c r="A289" s="190">
        <v>280</v>
      </c>
      <c r="B289" s="170" t="s">
        <v>1497</v>
      </c>
      <c r="C289" s="170" t="s">
        <v>1851</v>
      </c>
      <c r="D289" s="172">
        <v>5</v>
      </c>
      <c r="E289" s="173">
        <v>687</v>
      </c>
      <c r="F289" s="162"/>
    </row>
    <row r="290" spans="1:6" x14ac:dyDescent="0.3">
      <c r="A290" s="190">
        <v>281</v>
      </c>
      <c r="B290" s="178" t="s">
        <v>1498</v>
      </c>
      <c r="C290" s="174" t="s">
        <v>1852</v>
      </c>
      <c r="D290" s="172">
        <v>15</v>
      </c>
      <c r="E290" s="173">
        <v>1126</v>
      </c>
      <c r="F290" s="162"/>
    </row>
    <row r="291" spans="1:6" x14ac:dyDescent="0.3">
      <c r="A291" s="190">
        <v>282</v>
      </c>
      <c r="B291" s="170" t="s">
        <v>2241</v>
      </c>
      <c r="C291" s="177" t="s">
        <v>1123</v>
      </c>
      <c r="D291" s="172">
        <v>2</v>
      </c>
      <c r="E291" s="173">
        <v>3367</v>
      </c>
      <c r="F291" s="162"/>
    </row>
    <row r="292" spans="1:6" x14ac:dyDescent="0.3">
      <c r="A292" s="190">
        <v>283</v>
      </c>
      <c r="B292" s="170" t="s">
        <v>1499</v>
      </c>
      <c r="C292" s="170" t="s">
        <v>1853</v>
      </c>
      <c r="D292" s="172">
        <v>11</v>
      </c>
      <c r="E292" s="173">
        <v>55655</v>
      </c>
      <c r="F292" s="162"/>
    </row>
    <row r="293" spans="1:6" x14ac:dyDescent="0.3">
      <c r="A293" s="190">
        <v>284</v>
      </c>
      <c r="B293" s="170" t="s">
        <v>1500</v>
      </c>
      <c r="C293" s="177" t="s">
        <v>1854</v>
      </c>
      <c r="D293" s="172">
        <v>5</v>
      </c>
      <c r="E293" s="173">
        <v>2031</v>
      </c>
      <c r="F293" s="162"/>
    </row>
    <row r="294" spans="1:6" x14ac:dyDescent="0.3">
      <c r="A294" s="190">
        <v>285</v>
      </c>
      <c r="B294" s="170" t="s">
        <v>1501</v>
      </c>
      <c r="C294" s="170" t="s">
        <v>1855</v>
      </c>
      <c r="D294" s="172">
        <v>4</v>
      </c>
      <c r="E294" s="173">
        <v>14465</v>
      </c>
      <c r="F294" s="162"/>
    </row>
    <row r="295" spans="1:6" x14ac:dyDescent="0.3">
      <c r="A295" s="190">
        <v>286</v>
      </c>
      <c r="B295" s="175" t="s">
        <v>1502</v>
      </c>
      <c r="C295" s="175" t="s">
        <v>1856</v>
      </c>
      <c r="D295" s="172">
        <v>38</v>
      </c>
      <c r="E295" s="173">
        <v>28</v>
      </c>
      <c r="F295" s="162"/>
    </row>
    <row r="296" spans="1:6" x14ac:dyDescent="0.3">
      <c r="A296" s="190">
        <v>287</v>
      </c>
      <c r="B296" s="178" t="s">
        <v>1503</v>
      </c>
      <c r="C296" s="174" t="s">
        <v>1857</v>
      </c>
      <c r="D296" s="172">
        <v>17</v>
      </c>
      <c r="E296" s="173">
        <v>1888</v>
      </c>
      <c r="F296" s="162"/>
    </row>
    <row r="297" spans="1:6" x14ac:dyDescent="0.3">
      <c r="A297" s="190">
        <v>288</v>
      </c>
      <c r="B297" s="170" t="s">
        <v>1504</v>
      </c>
      <c r="C297" s="170" t="s">
        <v>1858</v>
      </c>
      <c r="D297" s="172">
        <v>92</v>
      </c>
      <c r="E297" s="173">
        <v>26237</v>
      </c>
      <c r="F297" s="162"/>
    </row>
    <row r="298" spans="1:6" x14ac:dyDescent="0.3">
      <c r="A298" s="190">
        <v>289</v>
      </c>
      <c r="B298" s="178" t="s">
        <v>1505</v>
      </c>
      <c r="C298" s="174" t="s">
        <v>1859</v>
      </c>
      <c r="D298" s="172">
        <v>3</v>
      </c>
      <c r="E298" s="173">
        <v>1569</v>
      </c>
      <c r="F298" s="162"/>
    </row>
    <row r="299" spans="1:6" x14ac:dyDescent="0.3">
      <c r="A299" s="190">
        <v>290</v>
      </c>
      <c r="B299" s="170" t="s">
        <v>1506</v>
      </c>
      <c r="C299" s="170" t="s">
        <v>1860</v>
      </c>
      <c r="D299" s="172">
        <v>5</v>
      </c>
      <c r="E299" s="173">
        <v>3405</v>
      </c>
      <c r="F299" s="162"/>
    </row>
    <row r="300" spans="1:6" x14ac:dyDescent="0.3">
      <c r="A300" s="190">
        <v>291</v>
      </c>
      <c r="B300" s="178" t="s">
        <v>1507</v>
      </c>
      <c r="C300" s="174" t="s">
        <v>1861</v>
      </c>
      <c r="D300" s="172">
        <v>12</v>
      </c>
      <c r="E300" s="173">
        <v>8336</v>
      </c>
      <c r="F300" s="162"/>
    </row>
    <row r="301" spans="1:6" x14ac:dyDescent="0.3">
      <c r="A301" s="190">
        <v>292</v>
      </c>
      <c r="B301" s="170" t="s">
        <v>1508</v>
      </c>
      <c r="C301" s="170" t="s">
        <v>1862</v>
      </c>
      <c r="D301" s="172">
        <v>1</v>
      </c>
      <c r="E301" s="173">
        <v>56621</v>
      </c>
      <c r="F301" s="162"/>
    </row>
    <row r="302" spans="1:6" x14ac:dyDescent="0.3">
      <c r="A302" s="190">
        <v>293</v>
      </c>
      <c r="B302" s="170" t="s">
        <v>1509</v>
      </c>
      <c r="C302" s="170" t="s">
        <v>1863</v>
      </c>
      <c r="D302" s="172">
        <v>4</v>
      </c>
      <c r="E302" s="173">
        <v>3815</v>
      </c>
      <c r="F302" s="162"/>
    </row>
    <row r="303" spans="1:6" x14ac:dyDescent="0.3">
      <c r="A303" s="190">
        <v>294</v>
      </c>
      <c r="B303" s="170" t="s">
        <v>1510</v>
      </c>
      <c r="C303" s="170" t="s">
        <v>1864</v>
      </c>
      <c r="D303" s="172">
        <v>5</v>
      </c>
      <c r="E303" s="173">
        <v>13211</v>
      </c>
      <c r="F303" s="162"/>
    </row>
    <row r="304" spans="1:6" x14ac:dyDescent="0.3">
      <c r="A304" s="190">
        <v>295</v>
      </c>
      <c r="B304" s="170" t="s">
        <v>1511</v>
      </c>
      <c r="C304" s="177" t="s">
        <v>1865</v>
      </c>
      <c r="D304" s="172">
        <v>5</v>
      </c>
      <c r="E304" s="173">
        <v>4749</v>
      </c>
      <c r="F304" s="162"/>
    </row>
    <row r="305" spans="1:6" x14ac:dyDescent="0.3">
      <c r="A305" s="190">
        <v>296</v>
      </c>
      <c r="B305" s="170" t="s">
        <v>1512</v>
      </c>
      <c r="C305" s="177" t="s">
        <v>1866</v>
      </c>
      <c r="D305" s="172">
        <v>4</v>
      </c>
      <c r="E305" s="173">
        <v>15219</v>
      </c>
      <c r="F305" s="162"/>
    </row>
    <row r="306" spans="1:6" x14ac:dyDescent="0.3">
      <c r="A306" s="190">
        <v>297</v>
      </c>
      <c r="B306" s="170" t="s">
        <v>1513</v>
      </c>
      <c r="C306" s="177" t="s">
        <v>1867</v>
      </c>
      <c r="D306" s="172">
        <v>5</v>
      </c>
      <c r="E306" s="173">
        <v>1866</v>
      </c>
      <c r="F306" s="162"/>
    </row>
    <row r="307" spans="1:6" x14ac:dyDescent="0.3">
      <c r="A307" s="190">
        <v>298</v>
      </c>
      <c r="B307" s="170" t="s">
        <v>1514</v>
      </c>
      <c r="C307" s="170" t="s">
        <v>1868</v>
      </c>
      <c r="D307" s="172">
        <v>37</v>
      </c>
      <c r="E307" s="173">
        <v>943</v>
      </c>
      <c r="F307" s="162"/>
    </row>
    <row r="308" spans="1:6" x14ac:dyDescent="0.3">
      <c r="A308" s="190">
        <v>299</v>
      </c>
      <c r="B308" s="170" t="s">
        <v>1515</v>
      </c>
      <c r="C308" s="170" t="s">
        <v>1869</v>
      </c>
      <c r="D308" s="172">
        <v>6</v>
      </c>
      <c r="E308" s="173">
        <v>378028</v>
      </c>
      <c r="F308" s="162"/>
    </row>
    <row r="309" spans="1:6" x14ac:dyDescent="0.3">
      <c r="A309" s="190">
        <v>300</v>
      </c>
      <c r="B309" s="174" t="s">
        <v>1516</v>
      </c>
      <c r="C309" s="174" t="s">
        <v>1870</v>
      </c>
      <c r="D309" s="172">
        <v>11</v>
      </c>
      <c r="E309" s="173">
        <v>265596</v>
      </c>
      <c r="F309" s="162"/>
    </row>
    <row r="310" spans="1:6" x14ac:dyDescent="0.3">
      <c r="A310" s="190">
        <v>301</v>
      </c>
      <c r="B310" s="170" t="s">
        <v>1517</v>
      </c>
      <c r="C310" s="176" t="s">
        <v>1871</v>
      </c>
      <c r="D310" s="172">
        <v>23</v>
      </c>
      <c r="E310" s="173">
        <v>96426</v>
      </c>
      <c r="F310" s="162"/>
    </row>
    <row r="311" spans="1:6" x14ac:dyDescent="0.3">
      <c r="A311" s="190">
        <v>302</v>
      </c>
      <c r="B311" s="170" t="s">
        <v>1518</v>
      </c>
      <c r="C311" s="170" t="s">
        <v>1872</v>
      </c>
      <c r="D311" s="172">
        <v>6</v>
      </c>
      <c r="E311" s="173">
        <v>13759</v>
      </c>
      <c r="F311" s="162"/>
    </row>
    <row r="312" spans="1:6" x14ac:dyDescent="0.3">
      <c r="A312" s="190">
        <v>303</v>
      </c>
      <c r="B312" s="170" t="s">
        <v>1519</v>
      </c>
      <c r="C312" s="176" t="s">
        <v>1873</v>
      </c>
      <c r="D312" s="172">
        <v>18</v>
      </c>
      <c r="E312" s="173">
        <v>36116</v>
      </c>
      <c r="F312" s="162"/>
    </row>
    <row r="313" spans="1:6" x14ac:dyDescent="0.3">
      <c r="A313" s="190">
        <v>304</v>
      </c>
      <c r="B313" s="170" t="s">
        <v>1520</v>
      </c>
      <c r="C313" s="177" t="s">
        <v>1874</v>
      </c>
      <c r="D313" s="172">
        <v>6</v>
      </c>
      <c r="E313" s="173">
        <v>24719</v>
      </c>
      <c r="F313" s="162"/>
    </row>
    <row r="314" spans="1:6" x14ac:dyDescent="0.3">
      <c r="A314" s="190">
        <v>305</v>
      </c>
      <c r="B314" s="170" t="s">
        <v>1521</v>
      </c>
      <c r="C314" s="171" t="s">
        <v>1875</v>
      </c>
      <c r="D314" s="172">
        <v>14</v>
      </c>
      <c r="E314" s="173">
        <v>5430</v>
      </c>
      <c r="F314" s="162"/>
    </row>
    <row r="315" spans="1:6" x14ac:dyDescent="0.3">
      <c r="A315" s="190">
        <v>306</v>
      </c>
      <c r="B315" s="170" t="s">
        <v>1522</v>
      </c>
      <c r="C315" s="170" t="s">
        <v>1876</v>
      </c>
      <c r="D315" s="172">
        <v>10</v>
      </c>
      <c r="E315" s="173">
        <v>86067</v>
      </c>
      <c r="F315" s="162"/>
    </row>
    <row r="316" spans="1:6" x14ac:dyDescent="0.3">
      <c r="A316" s="190">
        <v>307</v>
      </c>
      <c r="B316" s="170" t="s">
        <v>1523</v>
      </c>
      <c r="C316" s="170" t="s">
        <v>1877</v>
      </c>
      <c r="D316" s="172">
        <v>21</v>
      </c>
      <c r="E316" s="173">
        <v>3933</v>
      </c>
      <c r="F316" s="162"/>
    </row>
    <row r="317" spans="1:6" x14ac:dyDescent="0.3">
      <c r="A317" s="190">
        <v>308</v>
      </c>
      <c r="B317" s="178" t="s">
        <v>1524</v>
      </c>
      <c r="C317" s="174" t="s">
        <v>1878</v>
      </c>
      <c r="D317" s="172">
        <v>18</v>
      </c>
      <c r="E317" s="173">
        <v>27657</v>
      </c>
      <c r="F317" s="162"/>
    </row>
    <row r="318" spans="1:6" x14ac:dyDescent="0.3">
      <c r="A318" s="190">
        <v>309</v>
      </c>
      <c r="B318" s="170" t="s">
        <v>1525</v>
      </c>
      <c r="C318" s="170" t="s">
        <v>1879</v>
      </c>
      <c r="D318" s="172">
        <v>5</v>
      </c>
      <c r="E318" s="173">
        <v>6596</v>
      </c>
      <c r="F318" s="162"/>
    </row>
    <row r="319" spans="1:6" x14ac:dyDescent="0.3">
      <c r="A319" s="190">
        <v>310</v>
      </c>
      <c r="B319" s="170" t="s">
        <v>1526</v>
      </c>
      <c r="C319" s="176" t="s">
        <v>1880</v>
      </c>
      <c r="D319" s="172">
        <v>1</v>
      </c>
      <c r="E319" s="173">
        <v>10942</v>
      </c>
      <c r="F319" s="162"/>
    </row>
    <row r="320" spans="1:6" x14ac:dyDescent="0.3">
      <c r="A320" s="190">
        <v>311</v>
      </c>
      <c r="B320" s="170" t="s">
        <v>1527</v>
      </c>
      <c r="C320" s="170" t="s">
        <v>1881</v>
      </c>
      <c r="D320" s="172">
        <v>15</v>
      </c>
      <c r="E320" s="173">
        <v>30871</v>
      </c>
      <c r="F320" s="162"/>
    </row>
    <row r="321" spans="1:6" x14ac:dyDescent="0.3">
      <c r="A321" s="190">
        <v>312</v>
      </c>
      <c r="B321" s="170" t="s">
        <v>1528</v>
      </c>
      <c r="C321" s="170" t="s">
        <v>1882</v>
      </c>
      <c r="D321" s="172">
        <v>1</v>
      </c>
      <c r="E321" s="173">
        <v>770257</v>
      </c>
      <c r="F321" s="162"/>
    </row>
    <row r="322" spans="1:6" x14ac:dyDescent="0.3">
      <c r="A322" s="190">
        <v>313</v>
      </c>
      <c r="B322" s="170" t="s">
        <v>1529</v>
      </c>
      <c r="C322" s="179" t="s">
        <v>1883</v>
      </c>
      <c r="D322" s="172">
        <v>4</v>
      </c>
      <c r="E322" s="173">
        <v>14620</v>
      </c>
      <c r="F322" s="162"/>
    </row>
    <row r="323" spans="1:6" x14ac:dyDescent="0.3">
      <c r="A323" s="190">
        <v>314</v>
      </c>
      <c r="B323" s="170" t="s">
        <v>1530</v>
      </c>
      <c r="C323" s="179" t="s">
        <v>1884</v>
      </c>
      <c r="D323" s="172">
        <v>14</v>
      </c>
      <c r="E323" s="173">
        <v>20675</v>
      </c>
      <c r="F323" s="162"/>
    </row>
    <row r="324" spans="1:6" x14ac:dyDescent="0.3">
      <c r="A324" s="190">
        <v>315</v>
      </c>
      <c r="B324" s="170" t="s">
        <v>1531</v>
      </c>
      <c r="C324" s="170" t="s">
        <v>1885</v>
      </c>
      <c r="D324" s="172">
        <v>13</v>
      </c>
      <c r="E324" s="173">
        <v>3757</v>
      </c>
      <c r="F324" s="162"/>
    </row>
    <row r="325" spans="1:6" x14ac:dyDescent="0.3">
      <c r="A325" s="190">
        <v>316</v>
      </c>
      <c r="B325" s="178" t="s">
        <v>1532</v>
      </c>
      <c r="C325" s="174" t="s">
        <v>1886</v>
      </c>
      <c r="D325" s="172">
        <v>156</v>
      </c>
      <c r="E325" s="173">
        <v>12971</v>
      </c>
      <c r="F325" s="162"/>
    </row>
    <row r="326" spans="1:6" x14ac:dyDescent="0.3">
      <c r="A326" s="190">
        <v>317</v>
      </c>
      <c r="B326" s="170" t="s">
        <v>1533</v>
      </c>
      <c r="C326" s="177" t="s">
        <v>1887</v>
      </c>
      <c r="D326" s="172">
        <v>10</v>
      </c>
      <c r="E326" s="173">
        <v>5590</v>
      </c>
      <c r="F326" s="162"/>
    </row>
    <row r="327" spans="1:6" x14ac:dyDescent="0.3">
      <c r="A327" s="190">
        <v>318</v>
      </c>
      <c r="B327" s="178" t="s">
        <v>1534</v>
      </c>
      <c r="C327" s="174" t="s">
        <v>1888</v>
      </c>
      <c r="D327" s="172">
        <v>3</v>
      </c>
      <c r="E327" s="173">
        <v>39689</v>
      </c>
      <c r="F327" s="162"/>
    </row>
    <row r="328" spans="1:6" x14ac:dyDescent="0.3">
      <c r="A328" s="190">
        <v>319</v>
      </c>
      <c r="B328" s="170" t="s">
        <v>1535</v>
      </c>
      <c r="C328" s="177" t="s">
        <v>1889</v>
      </c>
      <c r="D328" s="172">
        <v>15</v>
      </c>
      <c r="E328" s="173">
        <v>28610</v>
      </c>
      <c r="F328" s="162"/>
    </row>
    <row r="329" spans="1:6" x14ac:dyDescent="0.3">
      <c r="A329" s="190">
        <v>320</v>
      </c>
      <c r="B329" s="170" t="s">
        <v>1536</v>
      </c>
      <c r="C329" s="177" t="s">
        <v>1890</v>
      </c>
      <c r="D329" s="172">
        <v>1</v>
      </c>
      <c r="E329" s="173">
        <v>6298</v>
      </c>
      <c r="F329" s="162"/>
    </row>
    <row r="330" spans="1:6" x14ac:dyDescent="0.3">
      <c r="A330" s="190">
        <v>321</v>
      </c>
      <c r="B330" s="178" t="s">
        <v>1537</v>
      </c>
      <c r="C330" s="174" t="s">
        <v>1891</v>
      </c>
      <c r="D330" s="172">
        <v>3</v>
      </c>
      <c r="E330" s="173">
        <v>16570</v>
      </c>
      <c r="F330" s="162"/>
    </row>
    <row r="331" spans="1:6" x14ac:dyDescent="0.3">
      <c r="A331" s="190">
        <v>322</v>
      </c>
      <c r="B331" s="170" t="s">
        <v>1538</v>
      </c>
      <c r="C331" s="170" t="s">
        <v>1892</v>
      </c>
      <c r="D331" s="172">
        <v>1</v>
      </c>
      <c r="E331" s="173">
        <v>114001</v>
      </c>
      <c r="F331" s="162"/>
    </row>
    <row r="332" spans="1:6" x14ac:dyDescent="0.3">
      <c r="A332" s="190">
        <v>323</v>
      </c>
      <c r="B332" s="170" t="s">
        <v>1539</v>
      </c>
      <c r="C332" s="177" t="s">
        <v>1893</v>
      </c>
      <c r="D332" s="172">
        <v>26</v>
      </c>
      <c r="E332" s="173">
        <v>13958</v>
      </c>
      <c r="F332" s="162"/>
    </row>
    <row r="333" spans="1:6" x14ac:dyDescent="0.3">
      <c r="A333" s="190">
        <v>324</v>
      </c>
      <c r="B333" s="178" t="s">
        <v>1540</v>
      </c>
      <c r="C333" s="174" t="s">
        <v>1894</v>
      </c>
      <c r="D333" s="172">
        <v>3</v>
      </c>
      <c r="E333" s="173">
        <v>1093</v>
      </c>
      <c r="F333" s="162"/>
    </row>
    <row r="334" spans="1:6" x14ac:dyDescent="0.3">
      <c r="A334" s="190">
        <v>325</v>
      </c>
      <c r="B334" s="170" t="s">
        <v>1541</v>
      </c>
      <c r="C334" s="177" t="s">
        <v>1895</v>
      </c>
      <c r="D334" s="172">
        <v>18</v>
      </c>
      <c r="E334" s="173">
        <v>8264</v>
      </c>
      <c r="F334" s="162"/>
    </row>
    <row r="335" spans="1:6" x14ac:dyDescent="0.3">
      <c r="A335" s="190">
        <v>326</v>
      </c>
      <c r="B335" s="178" t="s">
        <v>1542</v>
      </c>
      <c r="C335" s="174" t="s">
        <v>1896</v>
      </c>
      <c r="D335" s="172">
        <v>18</v>
      </c>
      <c r="E335" s="173">
        <v>7077</v>
      </c>
      <c r="F335" s="162"/>
    </row>
    <row r="336" spans="1:6" x14ac:dyDescent="0.3">
      <c r="A336" s="190">
        <v>327</v>
      </c>
      <c r="B336" s="170" t="s">
        <v>1543</v>
      </c>
      <c r="C336" s="177" t="s">
        <v>1897</v>
      </c>
      <c r="D336" s="172">
        <v>88</v>
      </c>
      <c r="E336" s="173">
        <v>21984</v>
      </c>
      <c r="F336" s="162"/>
    </row>
    <row r="337" spans="1:6" x14ac:dyDescent="0.3">
      <c r="A337" s="190">
        <v>328</v>
      </c>
      <c r="B337" s="170" t="s">
        <v>1544</v>
      </c>
      <c r="C337" s="170" t="s">
        <v>1898</v>
      </c>
      <c r="D337" s="172">
        <v>1</v>
      </c>
      <c r="E337" s="173">
        <v>87944</v>
      </c>
      <c r="F337" s="162"/>
    </row>
    <row r="338" spans="1:6" x14ac:dyDescent="0.3">
      <c r="A338" s="190">
        <v>329</v>
      </c>
      <c r="B338" s="178" t="s">
        <v>1545</v>
      </c>
      <c r="C338" s="174" t="s">
        <v>1899</v>
      </c>
      <c r="D338" s="172">
        <v>1</v>
      </c>
      <c r="E338" s="173">
        <v>88037</v>
      </c>
      <c r="F338" s="162"/>
    </row>
    <row r="339" spans="1:6" x14ac:dyDescent="0.3">
      <c r="A339" s="190">
        <v>330</v>
      </c>
      <c r="B339" s="170" t="s">
        <v>1546</v>
      </c>
      <c r="C339" s="170" t="s">
        <v>1900</v>
      </c>
      <c r="D339" s="172">
        <v>2</v>
      </c>
      <c r="E339" s="173">
        <v>134225</v>
      </c>
      <c r="F339" s="162"/>
    </row>
    <row r="340" spans="1:6" x14ac:dyDescent="0.3">
      <c r="A340" s="190">
        <v>331</v>
      </c>
      <c r="B340" s="170" t="s">
        <v>1547</v>
      </c>
      <c r="C340" s="170" t="s">
        <v>1901</v>
      </c>
      <c r="D340" s="172">
        <v>1</v>
      </c>
      <c r="E340" s="173">
        <v>26198</v>
      </c>
      <c r="F340" s="162"/>
    </row>
    <row r="341" spans="1:6" x14ac:dyDescent="0.3">
      <c r="A341" s="190">
        <v>332</v>
      </c>
      <c r="B341" s="170" t="s">
        <v>1548</v>
      </c>
      <c r="C341" s="177" t="s">
        <v>1902</v>
      </c>
      <c r="D341" s="172">
        <v>134</v>
      </c>
      <c r="E341" s="173">
        <v>7634</v>
      </c>
      <c r="F341" s="162"/>
    </row>
    <row r="342" spans="1:6" x14ac:dyDescent="0.3">
      <c r="A342" s="190">
        <v>333</v>
      </c>
      <c r="B342" s="178" t="s">
        <v>1549</v>
      </c>
      <c r="C342" s="174" t="s">
        <v>1903</v>
      </c>
      <c r="D342" s="172">
        <v>1</v>
      </c>
      <c r="E342" s="173">
        <v>96378</v>
      </c>
      <c r="F342" s="162"/>
    </row>
    <row r="343" spans="1:6" x14ac:dyDescent="0.3">
      <c r="A343" s="190">
        <v>334</v>
      </c>
      <c r="B343" s="178" t="s">
        <v>1550</v>
      </c>
      <c r="C343" s="174" t="s">
        <v>1904</v>
      </c>
      <c r="D343" s="172">
        <v>2</v>
      </c>
      <c r="E343" s="173">
        <v>12305</v>
      </c>
      <c r="F343" s="162"/>
    </row>
    <row r="344" spans="1:6" x14ac:dyDescent="0.3">
      <c r="A344" s="190">
        <v>335</v>
      </c>
      <c r="B344" s="170" t="s">
        <v>1551</v>
      </c>
      <c r="C344" s="177" t="s">
        <v>1905</v>
      </c>
      <c r="D344" s="172">
        <v>10</v>
      </c>
      <c r="E344" s="173">
        <v>5907</v>
      </c>
      <c r="F344" s="162"/>
    </row>
    <row r="345" spans="1:6" x14ac:dyDescent="0.3">
      <c r="A345" s="190">
        <v>336</v>
      </c>
      <c r="B345" s="170" t="s">
        <v>1399</v>
      </c>
      <c r="C345" s="179" t="s">
        <v>2242</v>
      </c>
      <c r="D345" s="172">
        <v>20</v>
      </c>
      <c r="E345" s="173">
        <v>8122</v>
      </c>
      <c r="F345" s="162"/>
    </row>
    <row r="346" spans="1:6" x14ac:dyDescent="0.3">
      <c r="A346" s="190">
        <v>337</v>
      </c>
      <c r="B346" s="170" t="s">
        <v>1552</v>
      </c>
      <c r="C346" s="177" t="s">
        <v>1906</v>
      </c>
      <c r="D346" s="172">
        <v>1</v>
      </c>
      <c r="E346" s="173">
        <v>1168645</v>
      </c>
      <c r="F346" s="162"/>
    </row>
    <row r="347" spans="1:6" x14ac:dyDescent="0.3">
      <c r="A347" s="190">
        <v>338</v>
      </c>
      <c r="B347" s="170" t="s">
        <v>1553</v>
      </c>
      <c r="C347" s="177" t="s">
        <v>1907</v>
      </c>
      <c r="D347" s="172">
        <v>6</v>
      </c>
      <c r="E347" s="173">
        <v>1148</v>
      </c>
      <c r="F347" s="162"/>
    </row>
    <row r="348" spans="1:6" x14ac:dyDescent="0.3">
      <c r="A348" s="190">
        <v>339</v>
      </c>
      <c r="B348" s="170" t="s">
        <v>1554</v>
      </c>
      <c r="C348" s="170" t="s">
        <v>1908</v>
      </c>
      <c r="D348" s="172">
        <v>1</v>
      </c>
      <c r="E348" s="173">
        <v>198314</v>
      </c>
      <c r="F348" s="162"/>
    </row>
    <row r="349" spans="1:6" x14ac:dyDescent="0.3">
      <c r="A349" s="190">
        <v>340</v>
      </c>
      <c r="B349" s="170" t="s">
        <v>1555</v>
      </c>
      <c r="C349" s="170" t="s">
        <v>1909</v>
      </c>
      <c r="D349" s="172">
        <v>34</v>
      </c>
      <c r="E349" s="173">
        <v>707</v>
      </c>
      <c r="F349" s="162"/>
    </row>
    <row r="350" spans="1:6" x14ac:dyDescent="0.3">
      <c r="A350" s="190">
        <v>341</v>
      </c>
      <c r="B350" s="170" t="s">
        <v>1556</v>
      </c>
      <c r="C350" s="177" t="s">
        <v>1910</v>
      </c>
      <c r="D350" s="172">
        <v>6</v>
      </c>
      <c r="E350" s="173">
        <v>2398</v>
      </c>
      <c r="F350" s="162"/>
    </row>
    <row r="351" spans="1:6" x14ac:dyDescent="0.3">
      <c r="A351" s="190">
        <v>342</v>
      </c>
      <c r="B351" s="170" t="s">
        <v>2243</v>
      </c>
      <c r="C351" s="170" t="s">
        <v>874</v>
      </c>
      <c r="D351" s="172">
        <v>1</v>
      </c>
      <c r="E351" s="173">
        <v>16248</v>
      </c>
      <c r="F351" s="162"/>
    </row>
    <row r="352" spans="1:6" x14ac:dyDescent="0.3">
      <c r="A352" s="190">
        <v>343</v>
      </c>
      <c r="B352" s="170" t="s">
        <v>1401</v>
      </c>
      <c r="C352" s="170" t="s">
        <v>2244</v>
      </c>
      <c r="D352" s="172">
        <v>21</v>
      </c>
      <c r="E352" s="173">
        <v>25699</v>
      </c>
      <c r="F352" s="162"/>
    </row>
    <row r="353" spans="1:6" x14ac:dyDescent="0.3">
      <c r="A353" s="190">
        <v>344</v>
      </c>
      <c r="B353" s="170" t="s">
        <v>560</v>
      </c>
      <c r="C353" s="179" t="s">
        <v>2149</v>
      </c>
      <c r="D353" s="172">
        <v>1</v>
      </c>
      <c r="E353" s="173">
        <v>8720</v>
      </c>
      <c r="F353" s="162"/>
    </row>
    <row r="354" spans="1:6" x14ac:dyDescent="0.3">
      <c r="A354" s="190">
        <v>345</v>
      </c>
      <c r="B354" s="170" t="s">
        <v>1557</v>
      </c>
      <c r="C354" s="170" t="s">
        <v>1911</v>
      </c>
      <c r="D354" s="172">
        <v>19</v>
      </c>
      <c r="E354" s="173">
        <v>17556</v>
      </c>
      <c r="F354" s="162"/>
    </row>
    <row r="355" spans="1:6" x14ac:dyDescent="0.3">
      <c r="A355" s="190">
        <v>346</v>
      </c>
      <c r="B355" s="170" t="s">
        <v>2245</v>
      </c>
      <c r="C355" s="170" t="s">
        <v>926</v>
      </c>
      <c r="D355" s="172">
        <v>1</v>
      </c>
      <c r="E355" s="173">
        <v>11956</v>
      </c>
      <c r="F355" s="162"/>
    </row>
    <row r="356" spans="1:6" x14ac:dyDescent="0.3">
      <c r="A356" s="190">
        <v>347</v>
      </c>
      <c r="B356" s="170" t="s">
        <v>2246</v>
      </c>
      <c r="C356" s="170" t="s">
        <v>1186</v>
      </c>
      <c r="D356" s="172">
        <v>25</v>
      </c>
      <c r="E356" s="173">
        <v>2105</v>
      </c>
      <c r="F356" s="162"/>
    </row>
    <row r="357" spans="1:6" x14ac:dyDescent="0.3">
      <c r="A357" s="190">
        <v>348</v>
      </c>
      <c r="B357" s="170" t="s">
        <v>2247</v>
      </c>
      <c r="C357" s="179" t="s">
        <v>873</v>
      </c>
      <c r="D357" s="172">
        <v>2</v>
      </c>
      <c r="E357" s="173">
        <v>16317</v>
      </c>
      <c r="F357" s="162"/>
    </row>
    <row r="358" spans="1:6" x14ac:dyDescent="0.3">
      <c r="A358" s="190">
        <v>349</v>
      </c>
      <c r="B358" s="178" t="s">
        <v>2248</v>
      </c>
      <c r="C358" s="174" t="s">
        <v>1303</v>
      </c>
      <c r="D358" s="172">
        <v>14</v>
      </c>
      <c r="E358" s="173">
        <v>818</v>
      </c>
      <c r="F358" s="162"/>
    </row>
    <row r="359" spans="1:6" x14ac:dyDescent="0.3">
      <c r="A359" s="190">
        <v>350</v>
      </c>
      <c r="B359" s="170" t="s">
        <v>2249</v>
      </c>
      <c r="C359" s="170" t="s">
        <v>946</v>
      </c>
      <c r="D359" s="172">
        <v>2</v>
      </c>
      <c r="E359" s="173">
        <v>10650</v>
      </c>
      <c r="F359" s="162"/>
    </row>
    <row r="360" spans="1:6" x14ac:dyDescent="0.3">
      <c r="A360" s="190">
        <v>351</v>
      </c>
      <c r="B360" s="170" t="s">
        <v>2250</v>
      </c>
      <c r="C360" s="177" t="s">
        <v>672</v>
      </c>
      <c r="D360" s="172">
        <v>3</v>
      </c>
      <c r="E360" s="173">
        <v>174126</v>
      </c>
      <c r="F360" s="162"/>
    </row>
    <row r="361" spans="1:6" x14ac:dyDescent="0.3">
      <c r="A361" s="190">
        <v>352</v>
      </c>
      <c r="B361" s="170" t="s">
        <v>2251</v>
      </c>
      <c r="C361" s="177" t="s">
        <v>671</v>
      </c>
      <c r="D361" s="172">
        <v>2</v>
      </c>
      <c r="E361" s="173">
        <v>175281</v>
      </c>
      <c r="F361" s="162"/>
    </row>
    <row r="362" spans="1:6" x14ac:dyDescent="0.3">
      <c r="A362" s="190">
        <v>353</v>
      </c>
      <c r="B362" s="178" t="s">
        <v>2252</v>
      </c>
      <c r="C362" s="174" t="s">
        <v>1349</v>
      </c>
      <c r="D362" s="172">
        <v>44</v>
      </c>
      <c r="E362" s="173">
        <v>298</v>
      </c>
      <c r="F362" s="162"/>
    </row>
    <row r="363" spans="1:6" x14ac:dyDescent="0.3">
      <c r="A363" s="190">
        <v>354</v>
      </c>
      <c r="B363" s="170" t="s">
        <v>2253</v>
      </c>
      <c r="C363" s="176" t="s">
        <v>1249</v>
      </c>
      <c r="D363" s="172">
        <v>1</v>
      </c>
      <c r="E363" s="173">
        <v>1368</v>
      </c>
      <c r="F363" s="162"/>
    </row>
    <row r="364" spans="1:6" x14ac:dyDescent="0.3">
      <c r="A364" s="190">
        <v>355</v>
      </c>
      <c r="B364" s="170" t="s">
        <v>2254</v>
      </c>
      <c r="C364" s="179" t="s">
        <v>943</v>
      </c>
      <c r="D364" s="172">
        <v>3</v>
      </c>
      <c r="E364" s="173">
        <v>10879</v>
      </c>
      <c r="F364" s="162"/>
    </row>
    <row r="365" spans="1:6" x14ac:dyDescent="0.3">
      <c r="A365" s="190">
        <v>356</v>
      </c>
      <c r="B365" s="170" t="s">
        <v>2255</v>
      </c>
      <c r="C365" s="179" t="s">
        <v>2256</v>
      </c>
      <c r="D365" s="172">
        <v>2</v>
      </c>
      <c r="E365" s="173">
        <v>29264</v>
      </c>
      <c r="F365" s="162"/>
    </row>
    <row r="366" spans="1:6" x14ac:dyDescent="0.3">
      <c r="A366" s="190">
        <v>357</v>
      </c>
      <c r="B366" s="170" t="s">
        <v>2257</v>
      </c>
      <c r="C366" s="170" t="s">
        <v>1301</v>
      </c>
      <c r="D366" s="172">
        <v>4</v>
      </c>
      <c r="E366" s="173">
        <v>845</v>
      </c>
      <c r="F366" s="162"/>
    </row>
    <row r="367" spans="1:6" x14ac:dyDescent="0.3">
      <c r="A367" s="190">
        <v>358</v>
      </c>
      <c r="B367" s="170" t="s">
        <v>2258</v>
      </c>
      <c r="C367" s="176" t="s">
        <v>1348</v>
      </c>
      <c r="D367" s="172">
        <v>14</v>
      </c>
      <c r="E367" s="173">
        <v>492</v>
      </c>
      <c r="F367" s="162"/>
    </row>
    <row r="368" spans="1:6" x14ac:dyDescent="0.3">
      <c r="A368" s="190">
        <v>359</v>
      </c>
      <c r="B368" s="178" t="s">
        <v>2259</v>
      </c>
      <c r="C368" s="174" t="s">
        <v>1058</v>
      </c>
      <c r="D368" s="172">
        <v>10</v>
      </c>
      <c r="E368" s="173">
        <v>4577</v>
      </c>
      <c r="F368" s="162"/>
    </row>
    <row r="369" spans="1:6" x14ac:dyDescent="0.3">
      <c r="A369" s="190">
        <v>360</v>
      </c>
      <c r="B369" s="178" t="s">
        <v>1558</v>
      </c>
      <c r="C369" s="174" t="s">
        <v>1912</v>
      </c>
      <c r="D369" s="172">
        <v>4</v>
      </c>
      <c r="E369" s="173">
        <v>4245</v>
      </c>
      <c r="F369" s="162"/>
    </row>
    <row r="370" spans="1:6" x14ac:dyDescent="0.3">
      <c r="A370" s="190">
        <v>361</v>
      </c>
      <c r="B370" s="170" t="s">
        <v>2260</v>
      </c>
      <c r="C370" s="170" t="s">
        <v>1154</v>
      </c>
      <c r="D370" s="172">
        <v>9</v>
      </c>
      <c r="E370" s="173">
        <v>2752</v>
      </c>
      <c r="F370" s="162"/>
    </row>
    <row r="371" spans="1:6" x14ac:dyDescent="0.3">
      <c r="A371" s="190">
        <v>362</v>
      </c>
      <c r="B371" s="170" t="s">
        <v>2261</v>
      </c>
      <c r="C371" s="170" t="s">
        <v>1025</v>
      </c>
      <c r="D371" s="172">
        <v>3</v>
      </c>
      <c r="E371" s="173">
        <v>6203</v>
      </c>
      <c r="F371" s="162"/>
    </row>
    <row r="372" spans="1:6" x14ac:dyDescent="0.3">
      <c r="A372" s="190">
        <v>363</v>
      </c>
      <c r="B372" s="170" t="s">
        <v>1559</v>
      </c>
      <c r="C372" s="170" t="s">
        <v>1913</v>
      </c>
      <c r="D372" s="172">
        <v>1</v>
      </c>
      <c r="E372" s="173">
        <v>27926</v>
      </c>
      <c r="F372" s="162"/>
    </row>
    <row r="373" spans="1:6" x14ac:dyDescent="0.3">
      <c r="A373" s="190">
        <v>364</v>
      </c>
      <c r="B373" s="170" t="s">
        <v>1560</v>
      </c>
      <c r="C373" s="176" t="s">
        <v>1914</v>
      </c>
      <c r="D373" s="172">
        <v>3</v>
      </c>
      <c r="E373" s="173">
        <v>2948</v>
      </c>
      <c r="F373" s="162"/>
    </row>
    <row r="374" spans="1:6" x14ac:dyDescent="0.3">
      <c r="A374" s="190">
        <v>365</v>
      </c>
      <c r="B374" s="170" t="s">
        <v>996</v>
      </c>
      <c r="C374" s="170" t="s">
        <v>2262</v>
      </c>
      <c r="D374" s="172">
        <v>1</v>
      </c>
      <c r="E374" s="173">
        <v>7790</v>
      </c>
      <c r="F374" s="162"/>
    </row>
    <row r="375" spans="1:6" x14ac:dyDescent="0.3">
      <c r="A375" s="190">
        <v>366</v>
      </c>
      <c r="B375" s="170" t="s">
        <v>1561</v>
      </c>
      <c r="C375" s="176" t="s">
        <v>1915</v>
      </c>
      <c r="D375" s="172">
        <v>12</v>
      </c>
      <c r="E375" s="173">
        <v>962</v>
      </c>
      <c r="F375" s="162"/>
    </row>
    <row r="376" spans="1:6" x14ac:dyDescent="0.3">
      <c r="A376" s="190">
        <v>367</v>
      </c>
      <c r="B376" s="170" t="s">
        <v>1562</v>
      </c>
      <c r="C376" s="177" t="s">
        <v>1916</v>
      </c>
      <c r="D376" s="172">
        <v>20</v>
      </c>
      <c r="E376" s="173">
        <v>537</v>
      </c>
      <c r="F376" s="162"/>
    </row>
    <row r="377" spans="1:6" x14ac:dyDescent="0.3">
      <c r="A377" s="190">
        <v>368</v>
      </c>
      <c r="B377" s="170" t="s">
        <v>1563</v>
      </c>
      <c r="C377" s="171" t="s">
        <v>1917</v>
      </c>
      <c r="D377" s="172">
        <v>13</v>
      </c>
      <c r="E377" s="173">
        <v>353</v>
      </c>
      <c r="F377" s="162"/>
    </row>
    <row r="378" spans="1:6" x14ac:dyDescent="0.3">
      <c r="A378" s="190">
        <v>369</v>
      </c>
      <c r="B378" s="170" t="s">
        <v>2263</v>
      </c>
      <c r="C378" s="170" t="s">
        <v>1352</v>
      </c>
      <c r="D378" s="172">
        <v>16</v>
      </c>
      <c r="E378" s="173">
        <v>471</v>
      </c>
      <c r="F378" s="162"/>
    </row>
    <row r="379" spans="1:6" x14ac:dyDescent="0.3">
      <c r="A379" s="190">
        <v>370</v>
      </c>
      <c r="B379" s="170" t="s">
        <v>2264</v>
      </c>
      <c r="C379" s="170" t="s">
        <v>1145</v>
      </c>
      <c r="D379" s="172">
        <v>2</v>
      </c>
      <c r="E379" s="173">
        <v>2919</v>
      </c>
      <c r="F379" s="162"/>
    </row>
    <row r="380" spans="1:6" x14ac:dyDescent="0.3">
      <c r="A380" s="190">
        <v>371</v>
      </c>
      <c r="B380" s="170" t="s">
        <v>2265</v>
      </c>
      <c r="C380" s="170" t="s">
        <v>882</v>
      </c>
      <c r="D380" s="172">
        <v>12</v>
      </c>
      <c r="E380" s="173">
        <v>15702</v>
      </c>
      <c r="F380" s="162"/>
    </row>
    <row r="381" spans="1:6" x14ac:dyDescent="0.3">
      <c r="A381" s="190">
        <v>372</v>
      </c>
      <c r="B381" s="178" t="s">
        <v>2266</v>
      </c>
      <c r="C381" s="170" t="s">
        <v>1146</v>
      </c>
      <c r="D381" s="172">
        <v>1</v>
      </c>
      <c r="E381" s="173">
        <v>2905</v>
      </c>
      <c r="F381" s="162"/>
    </row>
    <row r="382" spans="1:6" x14ac:dyDescent="0.3">
      <c r="A382" s="190">
        <v>373</v>
      </c>
      <c r="B382" s="178" t="s">
        <v>96</v>
      </c>
      <c r="C382" s="174" t="s">
        <v>1918</v>
      </c>
      <c r="D382" s="172">
        <v>7</v>
      </c>
      <c r="E382" s="173">
        <v>2484</v>
      </c>
      <c r="F382" s="162"/>
    </row>
    <row r="383" spans="1:6" x14ac:dyDescent="0.3">
      <c r="A383" s="190">
        <v>374</v>
      </c>
      <c r="B383" s="170" t="s">
        <v>1564</v>
      </c>
      <c r="C383" s="177" t="s">
        <v>1919</v>
      </c>
      <c r="D383" s="172">
        <v>14</v>
      </c>
      <c r="E383" s="173">
        <v>515</v>
      </c>
      <c r="F383" s="162"/>
    </row>
    <row r="384" spans="1:6" x14ac:dyDescent="0.3">
      <c r="A384" s="190">
        <v>375</v>
      </c>
      <c r="B384" s="170" t="s">
        <v>2267</v>
      </c>
      <c r="C384" s="170" t="s">
        <v>630</v>
      </c>
      <c r="D384" s="172">
        <v>1</v>
      </c>
      <c r="E384" s="173">
        <v>355796</v>
      </c>
      <c r="F384" s="162"/>
    </row>
    <row r="385" spans="1:6" x14ac:dyDescent="0.3">
      <c r="A385" s="190">
        <v>376</v>
      </c>
      <c r="B385" s="170" t="s">
        <v>2268</v>
      </c>
      <c r="C385" s="170" t="s">
        <v>645</v>
      </c>
      <c r="D385" s="172">
        <v>1</v>
      </c>
      <c r="E385" s="173">
        <v>260873</v>
      </c>
      <c r="F385" s="162"/>
    </row>
    <row r="386" spans="1:6" x14ac:dyDescent="0.3">
      <c r="A386" s="190">
        <v>377</v>
      </c>
      <c r="B386" s="170" t="s">
        <v>1565</v>
      </c>
      <c r="C386" s="170" t="s">
        <v>1920</v>
      </c>
      <c r="D386" s="172">
        <v>70</v>
      </c>
      <c r="E386" s="173">
        <v>610</v>
      </c>
      <c r="F386" s="162"/>
    </row>
    <row r="387" spans="1:6" x14ac:dyDescent="0.3">
      <c r="A387" s="190">
        <v>378</v>
      </c>
      <c r="B387" s="175" t="s">
        <v>2269</v>
      </c>
      <c r="C387" s="175" t="s">
        <v>1067</v>
      </c>
      <c r="D387" s="172">
        <v>1</v>
      </c>
      <c r="E387" s="173">
        <v>4370</v>
      </c>
      <c r="F387" s="162"/>
    </row>
    <row r="388" spans="1:6" x14ac:dyDescent="0.3">
      <c r="A388" s="190">
        <v>379</v>
      </c>
      <c r="B388" s="170" t="s">
        <v>2270</v>
      </c>
      <c r="C388" s="177" t="s">
        <v>1130</v>
      </c>
      <c r="D388" s="172">
        <v>1</v>
      </c>
      <c r="E388" s="173">
        <v>3278</v>
      </c>
      <c r="F388" s="162"/>
    </row>
    <row r="389" spans="1:6" x14ac:dyDescent="0.3">
      <c r="A389" s="190">
        <v>380</v>
      </c>
      <c r="B389" s="170" t="s">
        <v>597</v>
      </c>
      <c r="C389" s="176" t="s">
        <v>598</v>
      </c>
      <c r="D389" s="172">
        <v>1</v>
      </c>
      <c r="E389" s="173">
        <v>580471</v>
      </c>
      <c r="F389" s="162"/>
    </row>
    <row r="390" spans="1:6" x14ac:dyDescent="0.3">
      <c r="A390" s="190">
        <v>381</v>
      </c>
      <c r="B390" s="170" t="s">
        <v>2271</v>
      </c>
      <c r="C390" s="170" t="s">
        <v>1331</v>
      </c>
      <c r="D390" s="172">
        <v>1</v>
      </c>
      <c r="E390" s="173">
        <v>579</v>
      </c>
      <c r="F390" s="162"/>
    </row>
    <row r="391" spans="1:6" x14ac:dyDescent="0.3">
      <c r="A391" s="190">
        <v>382</v>
      </c>
      <c r="B391" s="170" t="s">
        <v>2272</v>
      </c>
      <c r="C391" s="179" t="s">
        <v>1252</v>
      </c>
      <c r="D391" s="172">
        <v>2</v>
      </c>
      <c r="E391" s="173">
        <v>1332</v>
      </c>
      <c r="F391" s="162"/>
    </row>
    <row r="392" spans="1:6" x14ac:dyDescent="0.3">
      <c r="A392" s="190">
        <v>383</v>
      </c>
      <c r="B392" s="178" t="s">
        <v>2273</v>
      </c>
      <c r="C392" s="174" t="s">
        <v>1326</v>
      </c>
      <c r="D392" s="172">
        <v>23</v>
      </c>
      <c r="E392" s="173">
        <v>677</v>
      </c>
      <c r="F392" s="162"/>
    </row>
    <row r="393" spans="1:6" x14ac:dyDescent="0.3">
      <c r="A393" s="190">
        <v>384</v>
      </c>
      <c r="B393" s="170" t="s">
        <v>2274</v>
      </c>
      <c r="C393" s="177" t="s">
        <v>454</v>
      </c>
      <c r="D393" s="172">
        <v>52</v>
      </c>
      <c r="E393" s="173">
        <v>1420</v>
      </c>
      <c r="F393" s="162"/>
    </row>
    <row r="394" spans="1:6" x14ac:dyDescent="0.3">
      <c r="A394" s="190">
        <v>385</v>
      </c>
      <c r="B394" s="170" t="s">
        <v>2275</v>
      </c>
      <c r="C394" s="177" t="s">
        <v>1270</v>
      </c>
      <c r="D394" s="172">
        <v>1</v>
      </c>
      <c r="E394" s="173">
        <v>1056</v>
      </c>
      <c r="F394" s="162"/>
    </row>
    <row r="395" spans="1:6" x14ac:dyDescent="0.3">
      <c r="A395" s="190">
        <v>386</v>
      </c>
      <c r="B395" s="170" t="s">
        <v>2276</v>
      </c>
      <c r="C395" s="177" t="s">
        <v>1138</v>
      </c>
      <c r="D395" s="172">
        <v>8</v>
      </c>
      <c r="E395" s="173">
        <v>3028</v>
      </c>
      <c r="F395" s="162"/>
    </row>
    <row r="396" spans="1:6" x14ac:dyDescent="0.3">
      <c r="A396" s="190">
        <v>387</v>
      </c>
      <c r="B396" s="178" t="s">
        <v>1566</v>
      </c>
      <c r="C396" s="174" t="s">
        <v>1921</v>
      </c>
      <c r="D396" s="172">
        <v>1</v>
      </c>
      <c r="E396" s="173">
        <v>31927</v>
      </c>
      <c r="F396" s="162"/>
    </row>
    <row r="397" spans="1:6" x14ac:dyDescent="0.3">
      <c r="A397" s="190">
        <v>388</v>
      </c>
      <c r="B397" s="170" t="s">
        <v>1567</v>
      </c>
      <c r="C397" s="177" t="s">
        <v>1922</v>
      </c>
      <c r="D397" s="172">
        <v>29</v>
      </c>
      <c r="E397" s="173">
        <v>835</v>
      </c>
      <c r="F397" s="162"/>
    </row>
    <row r="398" spans="1:6" x14ac:dyDescent="0.3">
      <c r="A398" s="190">
        <v>389</v>
      </c>
      <c r="B398" s="170" t="s">
        <v>2277</v>
      </c>
      <c r="C398" s="170" t="s">
        <v>787</v>
      </c>
      <c r="D398" s="172">
        <v>1</v>
      </c>
      <c r="E398" s="173">
        <v>33896</v>
      </c>
      <c r="F398" s="162"/>
    </row>
    <row r="399" spans="1:6" x14ac:dyDescent="0.3">
      <c r="A399" s="190">
        <v>390</v>
      </c>
      <c r="B399" s="170" t="s">
        <v>699</v>
      </c>
      <c r="C399" s="170" t="s">
        <v>2278</v>
      </c>
      <c r="D399" s="172">
        <v>9</v>
      </c>
      <c r="E399" s="173">
        <v>109729</v>
      </c>
      <c r="F399" s="162"/>
    </row>
    <row r="400" spans="1:6" x14ac:dyDescent="0.3">
      <c r="A400" s="190">
        <v>391</v>
      </c>
      <c r="B400" s="170" t="s">
        <v>2279</v>
      </c>
      <c r="C400" s="177" t="s">
        <v>681</v>
      </c>
      <c r="D400" s="172">
        <v>4</v>
      </c>
      <c r="E400" s="173">
        <v>145762</v>
      </c>
      <c r="F400" s="162"/>
    </row>
    <row r="401" spans="1:6" x14ac:dyDescent="0.3">
      <c r="A401" s="190">
        <v>392</v>
      </c>
      <c r="B401" s="170" t="s">
        <v>2280</v>
      </c>
      <c r="C401" s="177" t="s">
        <v>665</v>
      </c>
      <c r="D401" s="172">
        <v>2</v>
      </c>
      <c r="E401" s="173">
        <v>203159</v>
      </c>
      <c r="F401" s="162"/>
    </row>
    <row r="402" spans="1:6" x14ac:dyDescent="0.3">
      <c r="A402" s="190">
        <v>393</v>
      </c>
      <c r="B402" s="170" t="s">
        <v>695</v>
      </c>
      <c r="C402" s="170" t="s">
        <v>696</v>
      </c>
      <c r="D402" s="172">
        <v>2</v>
      </c>
      <c r="E402" s="173">
        <v>118045</v>
      </c>
      <c r="F402" s="162"/>
    </row>
    <row r="403" spans="1:6" x14ac:dyDescent="0.3">
      <c r="A403" s="190">
        <v>394</v>
      </c>
      <c r="B403" s="170" t="s">
        <v>2281</v>
      </c>
      <c r="C403" s="176" t="s">
        <v>697</v>
      </c>
      <c r="D403" s="172">
        <v>1</v>
      </c>
      <c r="E403" s="173">
        <v>117034</v>
      </c>
      <c r="F403" s="162"/>
    </row>
    <row r="404" spans="1:6" x14ac:dyDescent="0.3">
      <c r="A404" s="190">
        <v>395</v>
      </c>
      <c r="B404" s="178" t="s">
        <v>1568</v>
      </c>
      <c r="C404" s="174" t="s">
        <v>1923</v>
      </c>
      <c r="D404" s="172">
        <v>6</v>
      </c>
      <c r="E404" s="173">
        <v>43723</v>
      </c>
      <c r="F404" s="162"/>
    </row>
    <row r="405" spans="1:6" x14ac:dyDescent="0.3">
      <c r="A405" s="190">
        <v>396</v>
      </c>
      <c r="B405" s="170" t="s">
        <v>1569</v>
      </c>
      <c r="C405" s="179" t="s">
        <v>1924</v>
      </c>
      <c r="D405" s="172">
        <v>18</v>
      </c>
      <c r="E405" s="173">
        <v>13213</v>
      </c>
      <c r="F405" s="162"/>
    </row>
    <row r="406" spans="1:6" x14ac:dyDescent="0.3">
      <c r="A406" s="190">
        <v>397</v>
      </c>
      <c r="B406" s="170" t="s">
        <v>1570</v>
      </c>
      <c r="C406" s="176" t="s">
        <v>1925</v>
      </c>
      <c r="D406" s="172">
        <v>86</v>
      </c>
      <c r="E406" s="173">
        <v>2481</v>
      </c>
      <c r="F406" s="162"/>
    </row>
    <row r="407" spans="1:6" x14ac:dyDescent="0.3">
      <c r="A407" s="190">
        <v>398</v>
      </c>
      <c r="B407" s="170" t="s">
        <v>1571</v>
      </c>
      <c r="C407" s="170" t="s">
        <v>1926</v>
      </c>
      <c r="D407" s="172">
        <v>48</v>
      </c>
      <c r="E407" s="173">
        <v>3423</v>
      </c>
      <c r="F407" s="162"/>
    </row>
    <row r="408" spans="1:6" x14ac:dyDescent="0.3">
      <c r="A408" s="190">
        <v>399</v>
      </c>
      <c r="B408" s="170" t="s">
        <v>1572</v>
      </c>
      <c r="C408" s="170" t="s">
        <v>1927</v>
      </c>
      <c r="D408" s="172">
        <v>18</v>
      </c>
      <c r="E408" s="173">
        <v>415</v>
      </c>
      <c r="F408" s="162"/>
    </row>
    <row r="409" spans="1:6" x14ac:dyDescent="0.3">
      <c r="A409" s="190">
        <v>400</v>
      </c>
      <c r="B409" s="170" t="s">
        <v>247</v>
      </c>
      <c r="C409" s="170" t="s">
        <v>452</v>
      </c>
      <c r="D409" s="172">
        <v>25</v>
      </c>
      <c r="E409" s="173">
        <v>254</v>
      </c>
      <c r="F409" s="162"/>
    </row>
    <row r="410" spans="1:6" x14ac:dyDescent="0.3">
      <c r="A410" s="190">
        <v>401</v>
      </c>
      <c r="B410" s="170" t="s">
        <v>2282</v>
      </c>
      <c r="C410" s="176" t="s">
        <v>1238</v>
      </c>
      <c r="D410" s="172">
        <v>2</v>
      </c>
      <c r="E410" s="173">
        <v>1509</v>
      </c>
      <c r="F410" s="162"/>
    </row>
    <row r="411" spans="1:6" x14ac:dyDescent="0.3">
      <c r="A411" s="190">
        <v>402</v>
      </c>
      <c r="B411" s="170" t="s">
        <v>2283</v>
      </c>
      <c r="C411" s="177" t="s">
        <v>1236</v>
      </c>
      <c r="D411" s="172">
        <v>1</v>
      </c>
      <c r="E411" s="173">
        <v>1542</v>
      </c>
      <c r="F411" s="162"/>
    </row>
    <row r="412" spans="1:6" x14ac:dyDescent="0.3">
      <c r="A412" s="190">
        <v>403</v>
      </c>
      <c r="B412" s="170" t="s">
        <v>2284</v>
      </c>
      <c r="C412" s="170" t="s">
        <v>1271</v>
      </c>
      <c r="D412" s="172">
        <v>7</v>
      </c>
      <c r="E412" s="173">
        <v>1033</v>
      </c>
      <c r="F412" s="162"/>
    </row>
    <row r="413" spans="1:6" x14ac:dyDescent="0.3">
      <c r="A413" s="190">
        <v>404</v>
      </c>
      <c r="B413" s="170" t="s">
        <v>2285</v>
      </c>
      <c r="C413" s="170" t="s">
        <v>779</v>
      </c>
      <c r="D413" s="172">
        <v>1</v>
      </c>
      <c r="E413" s="173">
        <v>39633</v>
      </c>
      <c r="F413" s="162"/>
    </row>
    <row r="414" spans="1:6" x14ac:dyDescent="0.3">
      <c r="A414" s="190">
        <v>405</v>
      </c>
      <c r="B414" s="170" t="s">
        <v>2286</v>
      </c>
      <c r="C414" s="170" t="s">
        <v>1342</v>
      </c>
      <c r="D414" s="172">
        <v>12</v>
      </c>
      <c r="E414" s="173">
        <v>523</v>
      </c>
      <c r="F414" s="162"/>
    </row>
    <row r="415" spans="1:6" x14ac:dyDescent="0.3">
      <c r="A415" s="190">
        <v>406</v>
      </c>
      <c r="B415" s="170" t="s">
        <v>1573</v>
      </c>
      <c r="C415" s="170" t="s">
        <v>1928</v>
      </c>
      <c r="D415" s="172">
        <v>5</v>
      </c>
      <c r="E415" s="173">
        <v>919</v>
      </c>
      <c r="F415" s="162"/>
    </row>
    <row r="416" spans="1:6" x14ac:dyDescent="0.3">
      <c r="A416" s="190">
        <v>407</v>
      </c>
      <c r="B416" s="170" t="s">
        <v>2287</v>
      </c>
      <c r="C416" s="177" t="s">
        <v>1367</v>
      </c>
      <c r="D416" s="172">
        <v>36</v>
      </c>
      <c r="E416" s="173">
        <v>342</v>
      </c>
      <c r="F416" s="162"/>
    </row>
    <row r="417" spans="1:6" x14ac:dyDescent="0.3">
      <c r="A417" s="190">
        <v>408</v>
      </c>
      <c r="B417" s="178" t="s">
        <v>2288</v>
      </c>
      <c r="C417" s="174" t="s">
        <v>916</v>
      </c>
      <c r="D417" s="172">
        <v>2</v>
      </c>
      <c r="E417" s="173">
        <v>12709</v>
      </c>
      <c r="F417" s="162"/>
    </row>
    <row r="418" spans="1:6" x14ac:dyDescent="0.3">
      <c r="A418" s="190">
        <v>409</v>
      </c>
      <c r="B418" s="170" t="s">
        <v>2289</v>
      </c>
      <c r="C418" s="170" t="s">
        <v>1200</v>
      </c>
      <c r="D418" s="172">
        <v>16</v>
      </c>
      <c r="E418" s="173">
        <v>1914</v>
      </c>
      <c r="F418" s="162"/>
    </row>
    <row r="419" spans="1:6" x14ac:dyDescent="0.3">
      <c r="A419" s="190">
        <v>410</v>
      </c>
      <c r="B419" s="178" t="s">
        <v>2290</v>
      </c>
      <c r="C419" s="174" t="s">
        <v>1112</v>
      </c>
      <c r="D419" s="172">
        <v>21</v>
      </c>
      <c r="E419" s="173">
        <v>3253</v>
      </c>
      <c r="F419" s="162"/>
    </row>
    <row r="420" spans="1:6" x14ac:dyDescent="0.3">
      <c r="A420" s="190">
        <v>411</v>
      </c>
      <c r="B420" s="170" t="s">
        <v>2291</v>
      </c>
      <c r="C420" s="170" t="s">
        <v>1231</v>
      </c>
      <c r="D420" s="172">
        <v>20</v>
      </c>
      <c r="E420" s="173">
        <v>1588</v>
      </c>
      <c r="F420" s="162"/>
    </row>
    <row r="421" spans="1:6" x14ac:dyDescent="0.3">
      <c r="A421" s="190">
        <v>412</v>
      </c>
      <c r="B421" s="170" t="s">
        <v>2292</v>
      </c>
      <c r="C421" s="177" t="s">
        <v>1137</v>
      </c>
      <c r="D421" s="172">
        <v>20</v>
      </c>
      <c r="E421" s="173">
        <v>3047</v>
      </c>
      <c r="F421" s="162"/>
    </row>
    <row r="422" spans="1:6" x14ac:dyDescent="0.3">
      <c r="A422" s="190">
        <v>413</v>
      </c>
      <c r="B422" s="178" t="s">
        <v>2293</v>
      </c>
      <c r="C422" s="174" t="s">
        <v>1004</v>
      </c>
      <c r="D422" s="172">
        <v>3</v>
      </c>
      <c r="E422" s="173">
        <v>7087</v>
      </c>
      <c r="F422" s="162"/>
    </row>
    <row r="423" spans="1:6" x14ac:dyDescent="0.3">
      <c r="A423" s="190">
        <v>414</v>
      </c>
      <c r="B423" s="170" t="s">
        <v>2294</v>
      </c>
      <c r="C423" s="176" t="s">
        <v>951</v>
      </c>
      <c r="D423" s="172">
        <v>7</v>
      </c>
      <c r="E423" s="173">
        <v>10043</v>
      </c>
      <c r="F423" s="162"/>
    </row>
    <row r="424" spans="1:6" x14ac:dyDescent="0.3">
      <c r="A424" s="190">
        <v>415</v>
      </c>
      <c r="B424" s="170" t="s">
        <v>1574</v>
      </c>
      <c r="C424" s="179" t="s">
        <v>1929</v>
      </c>
      <c r="D424" s="172">
        <v>1</v>
      </c>
      <c r="E424" s="173">
        <v>23891</v>
      </c>
      <c r="F424" s="162"/>
    </row>
    <row r="425" spans="1:6" x14ac:dyDescent="0.3">
      <c r="A425" s="190">
        <v>416</v>
      </c>
      <c r="B425" s="178" t="s">
        <v>2295</v>
      </c>
      <c r="C425" s="174" t="s">
        <v>913</v>
      </c>
      <c r="D425" s="172">
        <v>1</v>
      </c>
      <c r="E425" s="173">
        <v>13038</v>
      </c>
      <c r="F425" s="162"/>
    </row>
    <row r="426" spans="1:6" x14ac:dyDescent="0.3">
      <c r="A426" s="190">
        <v>417</v>
      </c>
      <c r="B426" s="170" t="s">
        <v>2296</v>
      </c>
      <c r="C426" s="171" t="s">
        <v>912</v>
      </c>
      <c r="D426" s="172">
        <v>1</v>
      </c>
      <c r="E426" s="173">
        <v>13038</v>
      </c>
      <c r="F426" s="162"/>
    </row>
    <row r="427" spans="1:6" x14ac:dyDescent="0.3">
      <c r="A427" s="190">
        <v>418</v>
      </c>
      <c r="B427" s="170" t="s">
        <v>2297</v>
      </c>
      <c r="C427" s="179" t="s">
        <v>1040</v>
      </c>
      <c r="D427" s="172">
        <v>1</v>
      </c>
      <c r="E427" s="173">
        <v>2719</v>
      </c>
      <c r="F427" s="162"/>
    </row>
    <row r="428" spans="1:6" x14ac:dyDescent="0.3">
      <c r="A428" s="190">
        <v>419</v>
      </c>
      <c r="B428" s="178" t="s">
        <v>2298</v>
      </c>
      <c r="C428" s="174" t="s">
        <v>1039</v>
      </c>
      <c r="D428" s="172">
        <v>2</v>
      </c>
      <c r="E428" s="173">
        <v>3625</v>
      </c>
      <c r="F428" s="162"/>
    </row>
    <row r="429" spans="1:6" x14ac:dyDescent="0.3">
      <c r="A429" s="190">
        <v>420</v>
      </c>
      <c r="B429" s="178" t="s">
        <v>2299</v>
      </c>
      <c r="C429" s="174" t="s">
        <v>1374</v>
      </c>
      <c r="D429" s="172">
        <v>28</v>
      </c>
      <c r="E429" s="173">
        <v>253</v>
      </c>
      <c r="F429" s="162"/>
    </row>
    <row r="430" spans="1:6" x14ac:dyDescent="0.3">
      <c r="A430" s="190">
        <v>421</v>
      </c>
      <c r="B430" s="178" t="s">
        <v>2300</v>
      </c>
      <c r="C430" s="174" t="s">
        <v>1133</v>
      </c>
      <c r="D430" s="172">
        <v>2</v>
      </c>
      <c r="E430" s="173">
        <v>3183</v>
      </c>
      <c r="F430" s="162"/>
    </row>
    <row r="431" spans="1:6" x14ac:dyDescent="0.3">
      <c r="A431" s="190">
        <v>422</v>
      </c>
      <c r="B431" s="170" t="s">
        <v>2301</v>
      </c>
      <c r="C431" s="170" t="s">
        <v>1346</v>
      </c>
      <c r="D431" s="172">
        <v>29</v>
      </c>
      <c r="E431" s="173">
        <v>493</v>
      </c>
      <c r="F431" s="162"/>
    </row>
    <row r="432" spans="1:6" x14ac:dyDescent="0.3">
      <c r="A432" s="190">
        <v>423</v>
      </c>
      <c r="B432" s="175" t="s">
        <v>2302</v>
      </c>
      <c r="C432" s="175" t="s">
        <v>1220</v>
      </c>
      <c r="D432" s="172">
        <v>13</v>
      </c>
      <c r="E432" s="173">
        <v>1652</v>
      </c>
      <c r="F432" s="162"/>
    </row>
    <row r="433" spans="1:6" x14ac:dyDescent="0.3">
      <c r="A433" s="190">
        <v>424</v>
      </c>
      <c r="B433" s="170" t="s">
        <v>2303</v>
      </c>
      <c r="C433" s="170" t="s">
        <v>1221</v>
      </c>
      <c r="D433" s="172">
        <v>18</v>
      </c>
      <c r="E433" s="173">
        <v>1651</v>
      </c>
      <c r="F433" s="162"/>
    </row>
    <row r="434" spans="1:6" x14ac:dyDescent="0.3">
      <c r="A434" s="190">
        <v>425</v>
      </c>
      <c r="B434" s="178" t="s">
        <v>2304</v>
      </c>
      <c r="C434" s="174" t="s">
        <v>1226</v>
      </c>
      <c r="D434" s="172">
        <v>11</v>
      </c>
      <c r="E434" s="173">
        <v>1611</v>
      </c>
      <c r="F434" s="162"/>
    </row>
    <row r="435" spans="1:6" x14ac:dyDescent="0.3">
      <c r="A435" s="190">
        <v>426</v>
      </c>
      <c r="B435" s="178" t="s">
        <v>2305</v>
      </c>
      <c r="C435" s="174" t="s">
        <v>960</v>
      </c>
      <c r="D435" s="172">
        <v>17</v>
      </c>
      <c r="E435" s="173">
        <v>9341</v>
      </c>
      <c r="F435" s="162"/>
    </row>
    <row r="436" spans="1:6" x14ac:dyDescent="0.3">
      <c r="A436" s="190">
        <v>427</v>
      </c>
      <c r="B436" s="178" t="s">
        <v>2306</v>
      </c>
      <c r="C436" s="174" t="s">
        <v>961</v>
      </c>
      <c r="D436" s="172">
        <v>2</v>
      </c>
      <c r="E436" s="173">
        <v>9220</v>
      </c>
      <c r="F436" s="162"/>
    </row>
    <row r="437" spans="1:6" x14ac:dyDescent="0.3">
      <c r="A437" s="190">
        <v>428</v>
      </c>
      <c r="B437" s="178" t="s">
        <v>2307</v>
      </c>
      <c r="C437" s="174" t="s">
        <v>959</v>
      </c>
      <c r="D437" s="172">
        <v>3</v>
      </c>
      <c r="E437" s="173">
        <v>9543</v>
      </c>
      <c r="F437" s="162"/>
    </row>
    <row r="438" spans="1:6" x14ac:dyDescent="0.3">
      <c r="A438" s="190">
        <v>429</v>
      </c>
      <c r="B438" s="170" t="s">
        <v>2308</v>
      </c>
      <c r="C438" s="170" t="s">
        <v>967</v>
      </c>
      <c r="D438" s="172">
        <v>15</v>
      </c>
      <c r="E438" s="173">
        <v>8949</v>
      </c>
      <c r="F438" s="162"/>
    </row>
    <row r="439" spans="1:6" x14ac:dyDescent="0.3">
      <c r="A439" s="190">
        <v>430</v>
      </c>
      <c r="B439" s="178" t="s">
        <v>2309</v>
      </c>
      <c r="C439" s="174" t="s">
        <v>1043</v>
      </c>
      <c r="D439" s="172">
        <v>12</v>
      </c>
      <c r="E439" s="173">
        <v>5257</v>
      </c>
      <c r="F439" s="162"/>
    </row>
    <row r="440" spans="1:6" x14ac:dyDescent="0.3">
      <c r="A440" s="190">
        <v>431</v>
      </c>
      <c r="B440" s="170" t="s">
        <v>1575</v>
      </c>
      <c r="C440" s="171" t="s">
        <v>1930</v>
      </c>
      <c r="D440" s="172">
        <v>2</v>
      </c>
      <c r="E440" s="173">
        <v>115797</v>
      </c>
      <c r="F440" s="162"/>
    </row>
    <row r="441" spans="1:6" x14ac:dyDescent="0.3">
      <c r="A441" s="190">
        <v>432</v>
      </c>
      <c r="B441" s="170" t="s">
        <v>2310</v>
      </c>
      <c r="C441" s="176" t="s">
        <v>782</v>
      </c>
      <c r="D441" s="172">
        <v>20</v>
      </c>
      <c r="E441" s="173">
        <v>36853</v>
      </c>
      <c r="F441" s="162"/>
    </row>
    <row r="442" spans="1:6" x14ac:dyDescent="0.3">
      <c r="A442" s="190">
        <v>433</v>
      </c>
      <c r="B442" s="170" t="s">
        <v>2311</v>
      </c>
      <c r="C442" s="171" t="s">
        <v>2312</v>
      </c>
      <c r="D442" s="172">
        <v>12</v>
      </c>
      <c r="E442" s="173">
        <v>4610</v>
      </c>
      <c r="F442" s="162"/>
    </row>
    <row r="443" spans="1:6" x14ac:dyDescent="0.3">
      <c r="A443" s="190">
        <v>434</v>
      </c>
      <c r="B443" s="178" t="s">
        <v>2313</v>
      </c>
      <c r="C443" s="174" t="s">
        <v>2314</v>
      </c>
      <c r="D443" s="172">
        <v>25</v>
      </c>
      <c r="E443" s="173">
        <v>4039</v>
      </c>
      <c r="F443" s="162"/>
    </row>
    <row r="444" spans="1:6" x14ac:dyDescent="0.3">
      <c r="A444" s="190">
        <v>435</v>
      </c>
      <c r="B444" s="170" t="s">
        <v>2315</v>
      </c>
      <c r="C444" s="170" t="s">
        <v>2316</v>
      </c>
      <c r="D444" s="172">
        <v>2</v>
      </c>
      <c r="E444" s="173">
        <v>4514</v>
      </c>
      <c r="F444" s="162"/>
    </row>
    <row r="445" spans="1:6" x14ac:dyDescent="0.3">
      <c r="A445" s="190">
        <v>436</v>
      </c>
      <c r="B445" s="170" t="s">
        <v>1416</v>
      </c>
      <c r="C445" s="177" t="s">
        <v>2156</v>
      </c>
      <c r="D445" s="172">
        <v>7</v>
      </c>
      <c r="E445" s="173">
        <v>1737</v>
      </c>
      <c r="F445" s="162"/>
    </row>
    <row r="446" spans="1:6" x14ac:dyDescent="0.3">
      <c r="A446" s="190">
        <v>437</v>
      </c>
      <c r="B446" s="178" t="s">
        <v>2317</v>
      </c>
      <c r="C446" s="174" t="s">
        <v>1117</v>
      </c>
      <c r="D446" s="172">
        <v>39</v>
      </c>
      <c r="E446" s="173">
        <v>3429</v>
      </c>
      <c r="F446" s="162"/>
    </row>
    <row r="447" spans="1:6" x14ac:dyDescent="0.3">
      <c r="A447" s="190">
        <v>438</v>
      </c>
      <c r="B447" s="170" t="s">
        <v>1576</v>
      </c>
      <c r="C447" s="170" t="s">
        <v>1931</v>
      </c>
      <c r="D447" s="172">
        <v>12</v>
      </c>
      <c r="E447" s="173">
        <v>601</v>
      </c>
      <c r="F447" s="162"/>
    </row>
    <row r="448" spans="1:6" x14ac:dyDescent="0.3">
      <c r="A448" s="190">
        <v>439</v>
      </c>
      <c r="B448" s="178" t="s">
        <v>2318</v>
      </c>
      <c r="C448" s="174" t="s">
        <v>1198</v>
      </c>
      <c r="D448" s="172">
        <v>22</v>
      </c>
      <c r="E448" s="173">
        <v>2022</v>
      </c>
      <c r="F448" s="162"/>
    </row>
    <row r="449" spans="1:6" x14ac:dyDescent="0.3">
      <c r="A449" s="190">
        <v>440</v>
      </c>
      <c r="B449" s="170" t="s">
        <v>1577</v>
      </c>
      <c r="C449" s="170" t="s">
        <v>1932</v>
      </c>
      <c r="D449" s="172">
        <v>173</v>
      </c>
      <c r="E449" s="173">
        <v>564</v>
      </c>
      <c r="F449" s="162"/>
    </row>
    <row r="450" spans="1:6" x14ac:dyDescent="0.3">
      <c r="A450" s="190">
        <v>441</v>
      </c>
      <c r="B450" s="170" t="s">
        <v>2319</v>
      </c>
      <c r="C450" s="170" t="s">
        <v>1088</v>
      </c>
      <c r="D450" s="172">
        <v>8</v>
      </c>
      <c r="E450" s="173">
        <v>3782</v>
      </c>
      <c r="F450" s="162"/>
    </row>
    <row r="451" spans="1:6" x14ac:dyDescent="0.3">
      <c r="A451" s="190">
        <v>442</v>
      </c>
      <c r="B451" s="170" t="s">
        <v>2320</v>
      </c>
      <c r="C451" s="170" t="s">
        <v>1290</v>
      </c>
      <c r="D451" s="172">
        <v>8</v>
      </c>
      <c r="E451" s="173">
        <v>890</v>
      </c>
      <c r="F451" s="162"/>
    </row>
    <row r="452" spans="1:6" x14ac:dyDescent="0.3">
      <c r="A452" s="190">
        <v>443</v>
      </c>
      <c r="B452" s="170" t="s">
        <v>2321</v>
      </c>
      <c r="C452" s="179" t="s">
        <v>817</v>
      </c>
      <c r="D452" s="172">
        <v>1</v>
      </c>
      <c r="E452" s="173">
        <v>26454</v>
      </c>
      <c r="F452" s="162"/>
    </row>
    <row r="453" spans="1:6" x14ac:dyDescent="0.3">
      <c r="A453" s="190">
        <v>444</v>
      </c>
      <c r="B453" s="170" t="s">
        <v>2322</v>
      </c>
      <c r="C453" s="170" t="s">
        <v>1052</v>
      </c>
      <c r="D453" s="172">
        <v>1</v>
      </c>
      <c r="E453" s="173">
        <v>8636</v>
      </c>
      <c r="F453" s="162"/>
    </row>
    <row r="454" spans="1:6" x14ac:dyDescent="0.3">
      <c r="A454" s="190">
        <v>445</v>
      </c>
      <c r="B454" s="170" t="s">
        <v>2323</v>
      </c>
      <c r="C454" s="177" t="s">
        <v>1304</v>
      </c>
      <c r="D454" s="172">
        <v>4</v>
      </c>
      <c r="E454" s="173">
        <v>810</v>
      </c>
      <c r="F454" s="162"/>
    </row>
    <row r="455" spans="1:6" x14ac:dyDescent="0.3">
      <c r="A455" s="190">
        <v>446</v>
      </c>
      <c r="B455" s="178" t="s">
        <v>2324</v>
      </c>
      <c r="C455" s="174" t="s">
        <v>750</v>
      </c>
      <c r="D455" s="172">
        <v>1</v>
      </c>
      <c r="E455" s="173">
        <v>54860</v>
      </c>
      <c r="F455" s="162"/>
    </row>
    <row r="456" spans="1:6" x14ac:dyDescent="0.3">
      <c r="A456" s="190">
        <v>447</v>
      </c>
      <c r="B456" s="170" t="s">
        <v>1578</v>
      </c>
      <c r="C456" s="170" t="s">
        <v>1933</v>
      </c>
      <c r="D456" s="172">
        <v>2</v>
      </c>
      <c r="E456" s="173">
        <v>56355</v>
      </c>
      <c r="F456" s="162"/>
    </row>
    <row r="457" spans="1:6" x14ac:dyDescent="0.3">
      <c r="A457" s="190">
        <v>448</v>
      </c>
      <c r="B457" s="178" t="s">
        <v>2325</v>
      </c>
      <c r="C457" s="174" t="s">
        <v>1105</v>
      </c>
      <c r="D457" s="172">
        <v>71</v>
      </c>
      <c r="E457" s="173">
        <v>3638</v>
      </c>
      <c r="F457" s="162"/>
    </row>
    <row r="458" spans="1:6" x14ac:dyDescent="0.3">
      <c r="A458" s="190">
        <v>449</v>
      </c>
      <c r="B458" s="170" t="s">
        <v>2326</v>
      </c>
      <c r="C458" s="177" t="s">
        <v>893</v>
      </c>
      <c r="D458" s="172">
        <v>2</v>
      </c>
      <c r="E458" s="173">
        <v>14666</v>
      </c>
      <c r="F458" s="162"/>
    </row>
    <row r="459" spans="1:6" x14ac:dyDescent="0.3">
      <c r="A459" s="190">
        <v>450</v>
      </c>
      <c r="B459" s="178" t="s">
        <v>1415</v>
      </c>
      <c r="C459" s="174" t="s">
        <v>2158</v>
      </c>
      <c r="D459" s="172">
        <v>7</v>
      </c>
      <c r="E459" s="173">
        <v>17374</v>
      </c>
      <c r="F459" s="162"/>
    </row>
    <row r="460" spans="1:6" x14ac:dyDescent="0.3">
      <c r="A460" s="190">
        <v>451</v>
      </c>
      <c r="B460" s="178" t="s">
        <v>2327</v>
      </c>
      <c r="C460" s="174" t="s">
        <v>1211</v>
      </c>
      <c r="D460" s="172">
        <v>31</v>
      </c>
      <c r="E460" s="173">
        <v>1792</v>
      </c>
      <c r="F460" s="162"/>
    </row>
    <row r="461" spans="1:6" x14ac:dyDescent="0.3">
      <c r="A461" s="190">
        <v>452</v>
      </c>
      <c r="B461" s="170" t="s">
        <v>2328</v>
      </c>
      <c r="C461" s="177" t="s">
        <v>732</v>
      </c>
      <c r="D461" s="172">
        <v>1</v>
      </c>
      <c r="E461" s="173">
        <v>67431</v>
      </c>
      <c r="F461" s="162"/>
    </row>
    <row r="462" spans="1:6" x14ac:dyDescent="0.3">
      <c r="A462" s="190">
        <v>453</v>
      </c>
      <c r="B462" s="178" t="s">
        <v>2329</v>
      </c>
      <c r="C462" s="174" t="s">
        <v>966</v>
      </c>
      <c r="D462" s="172">
        <v>1</v>
      </c>
      <c r="E462" s="173">
        <v>8993</v>
      </c>
      <c r="F462" s="162"/>
    </row>
    <row r="463" spans="1:6" x14ac:dyDescent="0.3">
      <c r="A463" s="190">
        <v>454</v>
      </c>
      <c r="B463" s="170" t="s">
        <v>2330</v>
      </c>
      <c r="C463" s="170" t="s">
        <v>980</v>
      </c>
      <c r="D463" s="172">
        <v>1</v>
      </c>
      <c r="E463" s="173">
        <v>8425</v>
      </c>
      <c r="F463" s="162"/>
    </row>
    <row r="464" spans="1:6" x14ac:dyDescent="0.3">
      <c r="A464" s="190">
        <v>455</v>
      </c>
      <c r="B464" s="170" t="s">
        <v>2331</v>
      </c>
      <c r="C464" s="176" t="s">
        <v>981</v>
      </c>
      <c r="D464" s="172">
        <v>1</v>
      </c>
      <c r="E464" s="173">
        <v>8425</v>
      </c>
      <c r="F464" s="162"/>
    </row>
    <row r="465" spans="1:6" x14ac:dyDescent="0.3">
      <c r="A465" s="190">
        <v>456</v>
      </c>
      <c r="B465" s="170" t="s">
        <v>2332</v>
      </c>
      <c r="C465" s="170" t="s">
        <v>1118</v>
      </c>
      <c r="D465" s="172">
        <v>1</v>
      </c>
      <c r="E465" s="173">
        <v>3403</v>
      </c>
      <c r="F465" s="162"/>
    </row>
    <row r="466" spans="1:6" x14ac:dyDescent="0.3">
      <c r="A466" s="190">
        <v>457</v>
      </c>
      <c r="B466" s="178" t="s">
        <v>2333</v>
      </c>
      <c r="C466" s="174" t="s">
        <v>1119</v>
      </c>
      <c r="D466" s="172">
        <v>1</v>
      </c>
      <c r="E466" s="173">
        <v>3400</v>
      </c>
      <c r="F466" s="162"/>
    </row>
    <row r="467" spans="1:6" x14ac:dyDescent="0.3">
      <c r="A467" s="190">
        <v>458</v>
      </c>
      <c r="B467" s="170" t="s">
        <v>2334</v>
      </c>
      <c r="C467" s="170" t="s">
        <v>1232</v>
      </c>
      <c r="D467" s="172">
        <v>1</v>
      </c>
      <c r="E467" s="173">
        <v>1580</v>
      </c>
      <c r="F467" s="162"/>
    </row>
    <row r="468" spans="1:6" x14ac:dyDescent="0.3">
      <c r="A468" s="190">
        <v>459</v>
      </c>
      <c r="B468" s="170" t="s">
        <v>2335</v>
      </c>
      <c r="C468" s="170" t="s">
        <v>1233</v>
      </c>
      <c r="D468" s="172">
        <v>1</v>
      </c>
      <c r="E468" s="173">
        <v>1580</v>
      </c>
      <c r="F468" s="162"/>
    </row>
    <row r="469" spans="1:6" x14ac:dyDescent="0.3">
      <c r="A469" s="190">
        <v>460</v>
      </c>
      <c r="B469" s="170" t="s">
        <v>2336</v>
      </c>
      <c r="C469" s="170" t="s">
        <v>739</v>
      </c>
      <c r="D469" s="172">
        <v>2</v>
      </c>
      <c r="E469" s="173">
        <v>63347</v>
      </c>
      <c r="F469" s="162"/>
    </row>
    <row r="470" spans="1:6" x14ac:dyDescent="0.3">
      <c r="A470" s="190">
        <v>461</v>
      </c>
      <c r="B470" s="170" t="s">
        <v>2337</v>
      </c>
      <c r="C470" s="170" t="s">
        <v>975</v>
      </c>
      <c r="D470" s="172">
        <v>3</v>
      </c>
      <c r="E470" s="173">
        <v>8645</v>
      </c>
      <c r="F470" s="162"/>
    </row>
    <row r="471" spans="1:6" x14ac:dyDescent="0.3">
      <c r="A471" s="190">
        <v>462</v>
      </c>
      <c r="B471" s="170" t="s">
        <v>2338</v>
      </c>
      <c r="C471" s="179" t="s">
        <v>1234</v>
      </c>
      <c r="D471" s="172">
        <v>2</v>
      </c>
      <c r="E471" s="173">
        <v>1579</v>
      </c>
      <c r="F471" s="162"/>
    </row>
    <row r="472" spans="1:6" x14ac:dyDescent="0.3">
      <c r="A472" s="190">
        <v>463</v>
      </c>
      <c r="B472" s="170" t="s">
        <v>2339</v>
      </c>
      <c r="C472" s="179" t="s">
        <v>1235</v>
      </c>
      <c r="D472" s="172">
        <v>2</v>
      </c>
      <c r="E472" s="173">
        <v>1579</v>
      </c>
      <c r="F472" s="162"/>
    </row>
    <row r="473" spans="1:6" x14ac:dyDescent="0.3">
      <c r="A473" s="190">
        <v>464</v>
      </c>
      <c r="B473" s="170" t="s">
        <v>2340</v>
      </c>
      <c r="C473" s="179" t="s">
        <v>994</v>
      </c>
      <c r="D473" s="172">
        <v>2</v>
      </c>
      <c r="E473" s="173">
        <v>7799</v>
      </c>
      <c r="F473" s="162"/>
    </row>
    <row r="474" spans="1:6" x14ac:dyDescent="0.3">
      <c r="A474" s="190">
        <v>465</v>
      </c>
      <c r="B474" s="170" t="s">
        <v>2341</v>
      </c>
      <c r="C474" s="179" t="s">
        <v>995</v>
      </c>
      <c r="D474" s="172">
        <v>1</v>
      </c>
      <c r="E474" s="173">
        <v>7799</v>
      </c>
      <c r="F474" s="162"/>
    </row>
    <row r="475" spans="1:6" x14ac:dyDescent="0.3">
      <c r="A475" s="190">
        <v>466</v>
      </c>
      <c r="B475" s="170" t="s">
        <v>2342</v>
      </c>
      <c r="C475" s="176" t="s">
        <v>1120</v>
      </c>
      <c r="D475" s="172">
        <v>2</v>
      </c>
      <c r="E475" s="173">
        <v>3399</v>
      </c>
      <c r="F475" s="162"/>
    </row>
    <row r="476" spans="1:6" x14ac:dyDescent="0.3">
      <c r="A476" s="190">
        <v>467</v>
      </c>
      <c r="B476" s="170" t="s">
        <v>1579</v>
      </c>
      <c r="C476" s="170" t="s">
        <v>1934</v>
      </c>
      <c r="D476" s="172">
        <v>11</v>
      </c>
      <c r="E476" s="173">
        <v>8848</v>
      </c>
      <c r="F476" s="162"/>
    </row>
    <row r="477" spans="1:6" x14ac:dyDescent="0.3">
      <c r="A477" s="190">
        <v>468</v>
      </c>
      <c r="B477" s="170" t="s">
        <v>1580</v>
      </c>
      <c r="C477" s="179" t="s">
        <v>1935</v>
      </c>
      <c r="D477" s="172">
        <v>18</v>
      </c>
      <c r="E477" s="173">
        <v>8691</v>
      </c>
      <c r="F477" s="162"/>
    </row>
    <row r="478" spans="1:6" x14ac:dyDescent="0.3">
      <c r="A478" s="190">
        <v>469</v>
      </c>
      <c r="B478" s="178" t="s">
        <v>890</v>
      </c>
      <c r="C478" s="174" t="s">
        <v>891</v>
      </c>
      <c r="D478" s="172">
        <v>1</v>
      </c>
      <c r="E478" s="173">
        <v>14864</v>
      </c>
      <c r="F478" s="162"/>
    </row>
    <row r="479" spans="1:6" x14ac:dyDescent="0.3">
      <c r="A479" s="190">
        <v>470</v>
      </c>
      <c r="B479" s="178" t="s">
        <v>1581</v>
      </c>
      <c r="C479" s="174" t="s">
        <v>383</v>
      </c>
      <c r="D479" s="172">
        <v>20</v>
      </c>
      <c r="E479" s="173">
        <v>1012</v>
      </c>
      <c r="F479" s="162"/>
    </row>
    <row r="480" spans="1:6" x14ac:dyDescent="0.3">
      <c r="A480" s="190">
        <v>471</v>
      </c>
      <c r="B480" s="178" t="s">
        <v>1582</v>
      </c>
      <c r="C480" s="174" t="s">
        <v>1936</v>
      </c>
      <c r="D480" s="172">
        <v>102</v>
      </c>
      <c r="E480" s="173">
        <v>926</v>
      </c>
      <c r="F480" s="162"/>
    </row>
    <row r="481" spans="1:6" x14ac:dyDescent="0.3">
      <c r="A481" s="190">
        <v>472</v>
      </c>
      <c r="B481" s="178" t="s">
        <v>1413</v>
      </c>
      <c r="C481" s="174" t="s">
        <v>2343</v>
      </c>
      <c r="D481" s="172">
        <v>3</v>
      </c>
      <c r="E481" s="173">
        <v>18368</v>
      </c>
      <c r="F481" s="162"/>
    </row>
    <row r="482" spans="1:6" x14ac:dyDescent="0.3">
      <c r="A482" s="190">
        <v>473</v>
      </c>
      <c r="B482" s="178" t="s">
        <v>1583</v>
      </c>
      <c r="C482" s="174" t="s">
        <v>1937</v>
      </c>
      <c r="D482" s="172">
        <v>12</v>
      </c>
      <c r="E482" s="173">
        <v>4417</v>
      </c>
      <c r="F482" s="162"/>
    </row>
    <row r="483" spans="1:6" x14ac:dyDescent="0.3">
      <c r="A483" s="190">
        <v>474</v>
      </c>
      <c r="B483" s="170" t="s">
        <v>1584</v>
      </c>
      <c r="C483" s="170" t="s">
        <v>1938</v>
      </c>
      <c r="D483" s="172">
        <v>62</v>
      </c>
      <c r="E483" s="173">
        <v>197</v>
      </c>
      <c r="F483" s="162"/>
    </row>
    <row r="484" spans="1:6" x14ac:dyDescent="0.3">
      <c r="A484" s="190">
        <v>475</v>
      </c>
      <c r="B484" s="170" t="s">
        <v>1585</v>
      </c>
      <c r="C484" s="170" t="s">
        <v>1939</v>
      </c>
      <c r="D484" s="172">
        <v>1</v>
      </c>
      <c r="E484" s="173">
        <v>848</v>
      </c>
      <c r="F484" s="162"/>
    </row>
    <row r="485" spans="1:6" x14ac:dyDescent="0.3">
      <c r="A485" s="190">
        <v>476</v>
      </c>
      <c r="B485" s="175" t="s">
        <v>1586</v>
      </c>
      <c r="C485" s="175" t="s">
        <v>1940</v>
      </c>
      <c r="D485" s="172">
        <v>5</v>
      </c>
      <c r="E485" s="173">
        <v>112</v>
      </c>
      <c r="F485" s="162"/>
    </row>
    <row r="486" spans="1:6" x14ac:dyDescent="0.3">
      <c r="A486" s="190">
        <v>477</v>
      </c>
      <c r="B486" s="178" t="s">
        <v>1587</v>
      </c>
      <c r="C486" s="174" t="s">
        <v>1941</v>
      </c>
      <c r="D486" s="172">
        <v>7</v>
      </c>
      <c r="E486" s="173">
        <v>7530</v>
      </c>
      <c r="F486" s="162"/>
    </row>
    <row r="487" spans="1:6" x14ac:dyDescent="0.3">
      <c r="A487" s="190">
        <v>478</v>
      </c>
      <c r="B487" s="170" t="s">
        <v>1588</v>
      </c>
      <c r="C487" s="170" t="s">
        <v>1942</v>
      </c>
      <c r="D487" s="172">
        <v>7</v>
      </c>
      <c r="E487" s="173">
        <v>7524</v>
      </c>
      <c r="F487" s="162"/>
    </row>
    <row r="488" spans="1:6" x14ac:dyDescent="0.3">
      <c r="A488" s="190">
        <v>479</v>
      </c>
      <c r="B488" s="170" t="s">
        <v>1589</v>
      </c>
      <c r="C488" s="170" t="s">
        <v>1943</v>
      </c>
      <c r="D488" s="172">
        <v>26</v>
      </c>
      <c r="E488" s="173">
        <v>26490</v>
      </c>
      <c r="F488" s="162"/>
    </row>
    <row r="489" spans="1:6" x14ac:dyDescent="0.3">
      <c r="A489" s="190">
        <v>480</v>
      </c>
      <c r="B489" s="178" t="s">
        <v>2344</v>
      </c>
      <c r="C489" s="174" t="s">
        <v>1309</v>
      </c>
      <c r="D489" s="172">
        <v>7</v>
      </c>
      <c r="E489" s="173">
        <v>785</v>
      </c>
      <c r="F489" s="162"/>
    </row>
    <row r="490" spans="1:6" x14ac:dyDescent="0.3">
      <c r="A490" s="190">
        <v>481</v>
      </c>
      <c r="B490" s="178" t="s">
        <v>1590</v>
      </c>
      <c r="C490" s="174" t="s">
        <v>1944</v>
      </c>
      <c r="D490" s="172">
        <v>8</v>
      </c>
      <c r="E490" s="173">
        <v>4704</v>
      </c>
      <c r="F490" s="162"/>
    </row>
    <row r="491" spans="1:6" x14ac:dyDescent="0.3">
      <c r="A491" s="190">
        <v>482</v>
      </c>
      <c r="B491" s="170" t="s">
        <v>2345</v>
      </c>
      <c r="C491" s="170" t="s">
        <v>1392</v>
      </c>
      <c r="D491" s="172">
        <v>8</v>
      </c>
      <c r="E491" s="173">
        <v>49</v>
      </c>
      <c r="F491" s="162"/>
    </row>
    <row r="492" spans="1:6" x14ac:dyDescent="0.3">
      <c r="A492" s="190">
        <v>483</v>
      </c>
      <c r="B492" s="170" t="s">
        <v>140</v>
      </c>
      <c r="C492" s="177" t="s">
        <v>1945</v>
      </c>
      <c r="D492" s="172">
        <v>42</v>
      </c>
      <c r="E492" s="173">
        <v>45</v>
      </c>
      <c r="F492" s="162"/>
    </row>
    <row r="493" spans="1:6" x14ac:dyDescent="0.3">
      <c r="A493" s="190">
        <v>484</v>
      </c>
      <c r="B493" s="170" t="s">
        <v>1591</v>
      </c>
      <c r="C493" s="177" t="s">
        <v>1946</v>
      </c>
      <c r="D493" s="172">
        <v>30</v>
      </c>
      <c r="E493" s="173">
        <v>100</v>
      </c>
      <c r="F493" s="162"/>
    </row>
    <row r="494" spans="1:6" x14ac:dyDescent="0.3">
      <c r="A494" s="190">
        <v>485</v>
      </c>
      <c r="B494" s="178" t="s">
        <v>2346</v>
      </c>
      <c r="C494" s="174" t="s">
        <v>1362</v>
      </c>
      <c r="D494" s="172">
        <v>14</v>
      </c>
      <c r="E494" s="173">
        <v>364</v>
      </c>
      <c r="F494" s="162"/>
    </row>
    <row r="495" spans="1:6" x14ac:dyDescent="0.3">
      <c r="A495" s="190">
        <v>486</v>
      </c>
      <c r="B495" s="170" t="s">
        <v>2347</v>
      </c>
      <c r="C495" s="176" t="s">
        <v>1363</v>
      </c>
      <c r="D495" s="172">
        <v>172</v>
      </c>
      <c r="E495" s="173">
        <v>363</v>
      </c>
      <c r="F495" s="162"/>
    </row>
    <row r="496" spans="1:6" x14ac:dyDescent="0.3">
      <c r="A496" s="190">
        <v>487</v>
      </c>
      <c r="B496" s="170" t="s">
        <v>2348</v>
      </c>
      <c r="C496" s="176" t="s">
        <v>1379</v>
      </c>
      <c r="D496" s="172">
        <v>162</v>
      </c>
      <c r="E496" s="173">
        <v>211</v>
      </c>
      <c r="F496" s="162"/>
    </row>
    <row r="497" spans="1:6" x14ac:dyDescent="0.3">
      <c r="A497" s="190">
        <v>488</v>
      </c>
      <c r="B497" s="178" t="s">
        <v>1592</v>
      </c>
      <c r="C497" s="174" t="s">
        <v>1947</v>
      </c>
      <c r="D497" s="172">
        <v>1</v>
      </c>
      <c r="E497" s="173">
        <v>199</v>
      </c>
      <c r="F497" s="162"/>
    </row>
    <row r="498" spans="1:6" x14ac:dyDescent="0.3">
      <c r="A498" s="190">
        <v>489</v>
      </c>
      <c r="B498" s="178" t="s">
        <v>1593</v>
      </c>
      <c r="C498" s="174" t="s">
        <v>1948</v>
      </c>
      <c r="D498" s="172">
        <v>1</v>
      </c>
      <c r="E498" s="173">
        <v>133</v>
      </c>
      <c r="F498" s="162"/>
    </row>
    <row r="499" spans="1:6" x14ac:dyDescent="0.3">
      <c r="A499" s="190">
        <v>490</v>
      </c>
      <c r="B499" s="170" t="s">
        <v>1280</v>
      </c>
      <c r="C499" s="170" t="s">
        <v>1281</v>
      </c>
      <c r="D499" s="172">
        <v>603</v>
      </c>
      <c r="E499" s="173">
        <v>969</v>
      </c>
      <c r="F499" s="162"/>
    </row>
    <row r="500" spans="1:6" x14ac:dyDescent="0.3">
      <c r="A500" s="190">
        <v>491</v>
      </c>
      <c r="B500" s="170" t="s">
        <v>1007</v>
      </c>
      <c r="C500" s="170" t="s">
        <v>1008</v>
      </c>
      <c r="D500" s="172">
        <v>9</v>
      </c>
      <c r="E500" s="173">
        <v>6936</v>
      </c>
      <c r="F500" s="162"/>
    </row>
    <row r="501" spans="1:6" x14ac:dyDescent="0.3">
      <c r="A501" s="190">
        <v>492</v>
      </c>
      <c r="B501" s="178" t="s">
        <v>832</v>
      </c>
      <c r="C501" s="174" t="s">
        <v>833</v>
      </c>
      <c r="D501" s="172">
        <v>1</v>
      </c>
      <c r="E501" s="173">
        <v>22883</v>
      </c>
      <c r="F501" s="162"/>
    </row>
    <row r="502" spans="1:6" x14ac:dyDescent="0.3">
      <c r="A502" s="190">
        <v>493</v>
      </c>
      <c r="B502" s="170" t="s">
        <v>1048</v>
      </c>
      <c r="C502" s="176" t="s">
        <v>1049</v>
      </c>
      <c r="D502" s="172">
        <v>1</v>
      </c>
      <c r="E502" s="173">
        <v>5088</v>
      </c>
      <c r="F502" s="162"/>
    </row>
    <row r="503" spans="1:6" x14ac:dyDescent="0.3">
      <c r="A503" s="190">
        <v>494</v>
      </c>
      <c r="B503" s="170" t="s">
        <v>1071</v>
      </c>
      <c r="C503" s="170" t="s">
        <v>1072</v>
      </c>
      <c r="D503" s="172">
        <v>1</v>
      </c>
      <c r="E503" s="173">
        <v>4118</v>
      </c>
      <c r="F503" s="162"/>
    </row>
    <row r="504" spans="1:6" x14ac:dyDescent="0.3">
      <c r="A504" s="190">
        <v>495</v>
      </c>
      <c r="B504" s="170" t="s">
        <v>1171</v>
      </c>
      <c r="C504" s="170" t="s">
        <v>1172</v>
      </c>
      <c r="D504" s="172">
        <v>9</v>
      </c>
      <c r="E504" s="173">
        <v>2464</v>
      </c>
      <c r="F504" s="162"/>
    </row>
    <row r="505" spans="1:6" x14ac:dyDescent="0.3">
      <c r="A505" s="190">
        <v>496</v>
      </c>
      <c r="B505" s="170" t="s">
        <v>801</v>
      </c>
      <c r="C505" s="170" t="s">
        <v>802</v>
      </c>
      <c r="D505" s="172">
        <v>1</v>
      </c>
      <c r="E505" s="173">
        <v>30859</v>
      </c>
      <c r="F505" s="162"/>
    </row>
    <row r="506" spans="1:6" x14ac:dyDescent="0.3">
      <c r="A506" s="190">
        <v>497</v>
      </c>
      <c r="B506" s="178" t="s">
        <v>1060</v>
      </c>
      <c r="C506" s="174" t="s">
        <v>1061</v>
      </c>
      <c r="D506" s="172">
        <v>14</v>
      </c>
      <c r="E506" s="173">
        <v>4486</v>
      </c>
      <c r="F506" s="162"/>
    </row>
    <row r="507" spans="1:6" x14ac:dyDescent="0.3">
      <c r="A507" s="190">
        <v>498</v>
      </c>
      <c r="B507" s="178" t="s">
        <v>705</v>
      </c>
      <c r="C507" s="174" t="s">
        <v>706</v>
      </c>
      <c r="D507" s="172">
        <v>14</v>
      </c>
      <c r="E507" s="173">
        <v>98716</v>
      </c>
      <c r="F507" s="162"/>
    </row>
    <row r="508" spans="1:6" x14ac:dyDescent="0.3">
      <c r="A508" s="190">
        <v>499</v>
      </c>
      <c r="B508" s="178" t="s">
        <v>728</v>
      </c>
      <c r="C508" s="174" t="s">
        <v>729</v>
      </c>
      <c r="D508" s="172">
        <v>14</v>
      </c>
      <c r="E508" s="173">
        <v>68831</v>
      </c>
      <c r="F508" s="162"/>
    </row>
    <row r="509" spans="1:6" x14ac:dyDescent="0.3">
      <c r="A509" s="190">
        <v>500</v>
      </c>
      <c r="B509" s="170" t="s">
        <v>1053</v>
      </c>
      <c r="C509" s="170" t="s">
        <v>1054</v>
      </c>
      <c r="D509" s="172">
        <v>13</v>
      </c>
      <c r="E509" s="173">
        <v>4778</v>
      </c>
      <c r="F509" s="162"/>
    </row>
    <row r="510" spans="1:6" x14ac:dyDescent="0.3">
      <c r="A510" s="190">
        <v>501</v>
      </c>
      <c r="B510" s="178" t="s">
        <v>1020</v>
      </c>
      <c r="C510" s="174" t="s">
        <v>1021</v>
      </c>
      <c r="D510" s="172">
        <v>13</v>
      </c>
      <c r="E510" s="173">
        <v>6429</v>
      </c>
      <c r="F510" s="162"/>
    </row>
    <row r="511" spans="1:6" x14ac:dyDescent="0.3">
      <c r="A511" s="190">
        <v>502</v>
      </c>
      <c r="B511" s="178" t="s">
        <v>1044</v>
      </c>
      <c r="C511" s="174" t="s">
        <v>1045</v>
      </c>
      <c r="D511" s="172">
        <v>13</v>
      </c>
      <c r="E511" s="173">
        <v>5149</v>
      </c>
      <c r="F511" s="162"/>
    </row>
    <row r="512" spans="1:6" x14ac:dyDescent="0.3">
      <c r="A512" s="190">
        <v>503</v>
      </c>
      <c r="B512" s="170" t="s">
        <v>1089</v>
      </c>
      <c r="C512" s="170" t="s">
        <v>1090</v>
      </c>
      <c r="D512" s="172">
        <v>12</v>
      </c>
      <c r="E512" s="173">
        <v>3757</v>
      </c>
      <c r="F512" s="162"/>
    </row>
    <row r="513" spans="1:6" x14ac:dyDescent="0.3">
      <c r="A513" s="190">
        <v>504</v>
      </c>
      <c r="B513" s="178" t="s">
        <v>1139</v>
      </c>
      <c r="C513" s="174" t="s">
        <v>1140</v>
      </c>
      <c r="D513" s="172">
        <v>12</v>
      </c>
      <c r="E513" s="173">
        <v>3014</v>
      </c>
      <c r="F513" s="162"/>
    </row>
    <row r="514" spans="1:6" x14ac:dyDescent="0.3">
      <c r="A514" s="190">
        <v>505</v>
      </c>
      <c r="B514" s="178" t="s">
        <v>1229</v>
      </c>
      <c r="C514" s="174" t="s">
        <v>1230</v>
      </c>
      <c r="D514" s="172">
        <v>14</v>
      </c>
      <c r="E514" s="173">
        <v>1590</v>
      </c>
      <c r="F514" s="162"/>
    </row>
    <row r="515" spans="1:6" x14ac:dyDescent="0.3">
      <c r="A515" s="190">
        <v>506</v>
      </c>
      <c r="B515" s="170" t="s">
        <v>1195</v>
      </c>
      <c r="C515" s="170" t="s">
        <v>1196</v>
      </c>
      <c r="D515" s="172">
        <v>1</v>
      </c>
      <c r="E515" s="173">
        <v>1942</v>
      </c>
      <c r="F515" s="162"/>
    </row>
    <row r="516" spans="1:6" x14ac:dyDescent="0.3">
      <c r="A516" s="190">
        <v>507</v>
      </c>
      <c r="B516" s="170" t="s">
        <v>1201</v>
      </c>
      <c r="C516" s="177" t="s">
        <v>1202</v>
      </c>
      <c r="D516" s="172">
        <v>1</v>
      </c>
      <c r="E516" s="173">
        <v>1870</v>
      </c>
      <c r="F516" s="162"/>
    </row>
    <row r="517" spans="1:6" x14ac:dyDescent="0.3">
      <c r="A517" s="190">
        <v>508</v>
      </c>
      <c r="B517" s="178" t="s">
        <v>1193</v>
      </c>
      <c r="C517" s="174" t="s">
        <v>1194</v>
      </c>
      <c r="D517" s="172">
        <v>34</v>
      </c>
      <c r="E517" s="173">
        <v>1959</v>
      </c>
      <c r="F517" s="162"/>
    </row>
    <row r="518" spans="1:6" x14ac:dyDescent="0.3">
      <c r="A518" s="190">
        <v>509</v>
      </c>
      <c r="B518" s="170" t="s">
        <v>1293</v>
      </c>
      <c r="C518" s="177" t="s">
        <v>1294</v>
      </c>
      <c r="D518" s="172">
        <v>26</v>
      </c>
      <c r="E518" s="173">
        <v>883</v>
      </c>
      <c r="F518" s="162"/>
    </row>
    <row r="519" spans="1:6" x14ac:dyDescent="0.3">
      <c r="A519" s="190">
        <v>510</v>
      </c>
      <c r="B519" s="178" t="s">
        <v>1245</v>
      </c>
      <c r="C519" s="174" t="s">
        <v>1246</v>
      </c>
      <c r="D519" s="172">
        <v>1</v>
      </c>
      <c r="E519" s="173">
        <v>1396</v>
      </c>
      <c r="F519" s="162"/>
    </row>
    <row r="520" spans="1:6" x14ac:dyDescent="0.3">
      <c r="A520" s="190">
        <v>511</v>
      </c>
      <c r="B520" s="178" t="s">
        <v>917</v>
      </c>
      <c r="C520" s="174" t="s">
        <v>918</v>
      </c>
      <c r="D520" s="172">
        <v>1</v>
      </c>
      <c r="E520" s="173">
        <v>12398</v>
      </c>
      <c r="F520" s="162"/>
    </row>
    <row r="521" spans="1:6" x14ac:dyDescent="0.3">
      <c r="A521" s="190">
        <v>512</v>
      </c>
      <c r="B521" s="178" t="s">
        <v>631</v>
      </c>
      <c r="C521" s="174" t="s">
        <v>632</v>
      </c>
      <c r="D521" s="172">
        <v>1</v>
      </c>
      <c r="E521" s="173">
        <v>349596</v>
      </c>
      <c r="F521" s="162"/>
    </row>
    <row r="522" spans="1:6" x14ac:dyDescent="0.3">
      <c r="A522" s="190">
        <v>513</v>
      </c>
      <c r="B522" s="170" t="s">
        <v>1393</v>
      </c>
      <c r="C522" s="170" t="s">
        <v>1394</v>
      </c>
      <c r="D522" s="172">
        <v>3502</v>
      </c>
      <c r="E522" s="173">
        <v>21</v>
      </c>
      <c r="F522" s="162"/>
    </row>
    <row r="523" spans="1:6" x14ac:dyDescent="0.3">
      <c r="A523" s="190">
        <v>514</v>
      </c>
      <c r="B523" s="170" t="s">
        <v>1064</v>
      </c>
      <c r="C523" s="176" t="s">
        <v>1065</v>
      </c>
      <c r="D523" s="172">
        <v>13</v>
      </c>
      <c r="E523" s="173">
        <v>4459</v>
      </c>
      <c r="F523" s="162"/>
    </row>
    <row r="524" spans="1:6" x14ac:dyDescent="0.3">
      <c r="A524" s="190">
        <v>515</v>
      </c>
      <c r="B524" s="178" t="s">
        <v>1288</v>
      </c>
      <c r="C524" s="174" t="s">
        <v>1289</v>
      </c>
      <c r="D524" s="172">
        <v>11</v>
      </c>
      <c r="E524" s="173">
        <v>896</v>
      </c>
      <c r="F524" s="162"/>
    </row>
    <row r="525" spans="1:6" x14ac:dyDescent="0.3">
      <c r="A525" s="190">
        <v>516</v>
      </c>
      <c r="B525" s="178" t="s">
        <v>1026</v>
      </c>
      <c r="C525" s="174" t="s">
        <v>1027</v>
      </c>
      <c r="D525" s="172">
        <v>8</v>
      </c>
      <c r="E525" s="173">
        <v>6092</v>
      </c>
      <c r="F525" s="162"/>
    </row>
    <row r="526" spans="1:6" x14ac:dyDescent="0.3">
      <c r="A526" s="190">
        <v>517</v>
      </c>
      <c r="B526" s="170" t="s">
        <v>773</v>
      </c>
      <c r="C526" s="170" t="s">
        <v>774</v>
      </c>
      <c r="D526" s="172">
        <v>11</v>
      </c>
      <c r="E526" s="173">
        <v>41139</v>
      </c>
      <c r="F526" s="162"/>
    </row>
    <row r="527" spans="1:6" x14ac:dyDescent="0.3">
      <c r="A527" s="190">
        <v>518</v>
      </c>
      <c r="B527" s="178" t="s">
        <v>1282</v>
      </c>
      <c r="C527" s="174" t="s">
        <v>1283</v>
      </c>
      <c r="D527" s="172">
        <v>27</v>
      </c>
      <c r="E527" s="173">
        <v>958</v>
      </c>
      <c r="F527" s="162"/>
    </row>
    <row r="528" spans="1:6" x14ac:dyDescent="0.3">
      <c r="A528" s="190">
        <v>519</v>
      </c>
      <c r="B528" s="178" t="s">
        <v>1360</v>
      </c>
      <c r="C528" s="174" t="s">
        <v>1361</v>
      </c>
      <c r="D528" s="172">
        <v>34</v>
      </c>
      <c r="E528" s="173">
        <v>373</v>
      </c>
      <c r="F528" s="162"/>
    </row>
    <row r="529" spans="1:6" x14ac:dyDescent="0.3">
      <c r="A529" s="190">
        <v>520</v>
      </c>
      <c r="B529" s="178" t="s">
        <v>1216</v>
      </c>
      <c r="C529" s="174" t="s">
        <v>1217</v>
      </c>
      <c r="D529" s="172">
        <v>616</v>
      </c>
      <c r="E529" s="173">
        <v>1677</v>
      </c>
      <c r="F529" s="162"/>
    </row>
    <row r="530" spans="1:6" x14ac:dyDescent="0.3">
      <c r="A530" s="190">
        <v>521</v>
      </c>
      <c r="B530" s="178" t="s">
        <v>1247</v>
      </c>
      <c r="C530" s="174" t="s">
        <v>1248</v>
      </c>
      <c r="D530" s="172">
        <v>259</v>
      </c>
      <c r="E530" s="173">
        <v>1377</v>
      </c>
      <c r="F530" s="162"/>
    </row>
    <row r="531" spans="1:6" x14ac:dyDescent="0.3">
      <c r="A531" s="190">
        <v>522</v>
      </c>
      <c r="B531" s="170" t="s">
        <v>1218</v>
      </c>
      <c r="C531" s="177" t="s">
        <v>1219</v>
      </c>
      <c r="D531" s="172">
        <v>31</v>
      </c>
      <c r="E531" s="173">
        <v>1657</v>
      </c>
      <c r="F531" s="162"/>
    </row>
    <row r="532" spans="1:6" x14ac:dyDescent="0.3">
      <c r="A532" s="190">
        <v>523</v>
      </c>
      <c r="B532" s="170" t="s">
        <v>1256</v>
      </c>
      <c r="C532" s="170" t="s">
        <v>1257</v>
      </c>
      <c r="D532" s="172">
        <v>35</v>
      </c>
      <c r="E532" s="173">
        <v>1273</v>
      </c>
      <c r="F532" s="162"/>
    </row>
    <row r="533" spans="1:6" x14ac:dyDescent="0.3">
      <c r="A533" s="190">
        <v>524</v>
      </c>
      <c r="B533" s="170" t="s">
        <v>1113</v>
      </c>
      <c r="C533" s="176" t="s">
        <v>1114</v>
      </c>
      <c r="D533" s="172">
        <v>17</v>
      </c>
      <c r="E533" s="173">
        <v>3543</v>
      </c>
      <c r="F533" s="162"/>
    </row>
    <row r="534" spans="1:6" x14ac:dyDescent="0.3">
      <c r="A534" s="190">
        <v>525</v>
      </c>
      <c r="B534" s="178" t="s">
        <v>2349</v>
      </c>
      <c r="C534" s="174" t="s">
        <v>907</v>
      </c>
      <c r="D534" s="172">
        <v>12</v>
      </c>
      <c r="E534" s="173">
        <v>14119</v>
      </c>
      <c r="F534" s="162"/>
    </row>
    <row r="535" spans="1:6" x14ac:dyDescent="0.3">
      <c r="A535" s="190">
        <v>526</v>
      </c>
      <c r="B535" s="170" t="s">
        <v>1143</v>
      </c>
      <c r="C535" s="171" t="s">
        <v>1144</v>
      </c>
      <c r="D535" s="172">
        <v>1</v>
      </c>
      <c r="E535" s="173">
        <v>2966</v>
      </c>
      <c r="F535" s="162"/>
    </row>
    <row r="536" spans="1:6" x14ac:dyDescent="0.3">
      <c r="A536" s="190">
        <v>527</v>
      </c>
      <c r="B536" s="178" t="s">
        <v>1286</v>
      </c>
      <c r="C536" s="174" t="s">
        <v>1287</v>
      </c>
      <c r="D536" s="172">
        <v>1</v>
      </c>
      <c r="E536" s="173">
        <v>918</v>
      </c>
      <c r="F536" s="162"/>
    </row>
    <row r="537" spans="1:6" x14ac:dyDescent="0.3">
      <c r="A537" s="190">
        <v>528</v>
      </c>
      <c r="B537" s="178" t="s">
        <v>1224</v>
      </c>
      <c r="C537" s="174" t="s">
        <v>1225</v>
      </c>
      <c r="D537" s="172">
        <v>30</v>
      </c>
      <c r="E537" s="173">
        <v>1613</v>
      </c>
      <c r="F537" s="162"/>
    </row>
    <row r="538" spans="1:6" x14ac:dyDescent="0.3">
      <c r="A538" s="190">
        <v>529</v>
      </c>
      <c r="B538" s="170" t="s">
        <v>1243</v>
      </c>
      <c r="C538" s="170" t="s">
        <v>1244</v>
      </c>
      <c r="D538" s="172">
        <v>6</v>
      </c>
      <c r="E538" s="173">
        <v>1418</v>
      </c>
      <c r="F538" s="162"/>
    </row>
    <row r="539" spans="1:6" x14ac:dyDescent="0.3">
      <c r="A539" s="190">
        <v>530</v>
      </c>
      <c r="B539" s="170" t="s">
        <v>1384</v>
      </c>
      <c r="C539" s="177" t="s">
        <v>1385</v>
      </c>
      <c r="D539" s="172">
        <v>358</v>
      </c>
      <c r="E539" s="173">
        <v>194</v>
      </c>
      <c r="F539" s="162"/>
    </row>
    <row r="540" spans="1:6" x14ac:dyDescent="0.3">
      <c r="A540" s="190">
        <v>531</v>
      </c>
      <c r="B540" s="170" t="s">
        <v>1046</v>
      </c>
      <c r="C540" s="177" t="s">
        <v>1047</v>
      </c>
      <c r="D540" s="172">
        <v>16</v>
      </c>
      <c r="E540" s="173">
        <v>5085</v>
      </c>
      <c r="F540" s="162"/>
    </row>
    <row r="541" spans="1:6" x14ac:dyDescent="0.3">
      <c r="A541" s="190">
        <v>532</v>
      </c>
      <c r="B541" s="170" t="s">
        <v>2350</v>
      </c>
      <c r="C541" s="177" t="s">
        <v>2351</v>
      </c>
      <c r="D541" s="172">
        <v>19</v>
      </c>
      <c r="E541" s="173">
        <v>4834</v>
      </c>
      <c r="F541" s="162"/>
    </row>
    <row r="542" spans="1:6" x14ac:dyDescent="0.3">
      <c r="A542" s="190">
        <v>533</v>
      </c>
      <c r="B542" s="170" t="s">
        <v>1125</v>
      </c>
      <c r="C542" s="176" t="s">
        <v>1126</v>
      </c>
      <c r="D542" s="172">
        <v>14</v>
      </c>
      <c r="E542" s="173">
        <v>3339</v>
      </c>
      <c r="F542" s="162"/>
    </row>
    <row r="543" spans="1:6" x14ac:dyDescent="0.3">
      <c r="A543" s="190">
        <v>534</v>
      </c>
      <c r="B543" s="170" t="s">
        <v>1258</v>
      </c>
      <c r="C543" s="176" t="s">
        <v>1259</v>
      </c>
      <c r="D543" s="172">
        <v>11</v>
      </c>
      <c r="E543" s="173">
        <v>1273</v>
      </c>
      <c r="F543" s="162"/>
    </row>
    <row r="544" spans="1:6" x14ac:dyDescent="0.3">
      <c r="A544" s="190">
        <v>535</v>
      </c>
      <c r="B544" s="170" t="s">
        <v>2352</v>
      </c>
      <c r="C544" s="170" t="s">
        <v>2353</v>
      </c>
      <c r="D544" s="172">
        <v>30</v>
      </c>
      <c r="E544" s="173">
        <v>3673</v>
      </c>
      <c r="F544" s="162"/>
    </row>
    <row r="545" spans="1:6" x14ac:dyDescent="0.3">
      <c r="A545" s="190">
        <v>536</v>
      </c>
      <c r="B545" s="178" t="s">
        <v>1106</v>
      </c>
      <c r="C545" s="174" t="s">
        <v>1107</v>
      </c>
      <c r="D545" s="172">
        <v>18</v>
      </c>
      <c r="E545" s="173">
        <v>3611</v>
      </c>
      <c r="F545" s="162"/>
    </row>
    <row r="546" spans="1:6" x14ac:dyDescent="0.3">
      <c r="A546" s="190">
        <v>537</v>
      </c>
      <c r="B546" s="170" t="s">
        <v>1110</v>
      </c>
      <c r="C546" s="170" t="s">
        <v>1111</v>
      </c>
      <c r="D546" s="172">
        <v>17</v>
      </c>
      <c r="E546" s="173">
        <v>3561</v>
      </c>
      <c r="F546" s="162"/>
    </row>
    <row r="547" spans="1:6" x14ac:dyDescent="0.3">
      <c r="A547" s="190">
        <v>538</v>
      </c>
      <c r="B547" s="170" t="s">
        <v>1098</v>
      </c>
      <c r="C547" s="170" t="s">
        <v>1099</v>
      </c>
      <c r="D547" s="172">
        <v>10</v>
      </c>
      <c r="E547" s="173">
        <v>3695</v>
      </c>
      <c r="F547" s="162"/>
    </row>
    <row r="548" spans="1:6" x14ac:dyDescent="0.3">
      <c r="A548" s="190">
        <v>539</v>
      </c>
      <c r="B548" s="178" t="s">
        <v>1108</v>
      </c>
      <c r="C548" s="174" t="s">
        <v>1109</v>
      </c>
      <c r="D548" s="172">
        <v>14</v>
      </c>
      <c r="E548" s="173">
        <v>3605</v>
      </c>
      <c r="F548" s="162"/>
    </row>
    <row r="549" spans="1:6" x14ac:dyDescent="0.3">
      <c r="A549" s="190">
        <v>540</v>
      </c>
      <c r="B549" s="170" t="s">
        <v>1094</v>
      </c>
      <c r="C549" s="179" t="s">
        <v>1095</v>
      </c>
      <c r="D549" s="172">
        <v>9</v>
      </c>
      <c r="E549" s="173">
        <v>3731</v>
      </c>
      <c r="F549" s="162"/>
    </row>
    <row r="550" spans="1:6" x14ac:dyDescent="0.3">
      <c r="A550" s="190">
        <v>541</v>
      </c>
      <c r="B550" s="170" t="s">
        <v>954</v>
      </c>
      <c r="C550" s="176" t="s">
        <v>955</v>
      </c>
      <c r="D550" s="172">
        <v>14</v>
      </c>
      <c r="E550" s="173">
        <v>9936</v>
      </c>
      <c r="F550" s="162"/>
    </row>
    <row r="551" spans="1:6" x14ac:dyDescent="0.3">
      <c r="A551" s="190">
        <v>542</v>
      </c>
      <c r="B551" s="170" t="s">
        <v>1079</v>
      </c>
      <c r="C551" s="170" t="s">
        <v>1080</v>
      </c>
      <c r="D551" s="172">
        <v>14</v>
      </c>
      <c r="E551" s="173">
        <v>3935</v>
      </c>
      <c r="F551" s="162"/>
    </row>
    <row r="552" spans="1:6" x14ac:dyDescent="0.3">
      <c r="A552" s="190">
        <v>543</v>
      </c>
      <c r="B552" s="178" t="s">
        <v>1188</v>
      </c>
      <c r="C552" s="174" t="s">
        <v>1189</v>
      </c>
      <c r="D552" s="172">
        <v>17</v>
      </c>
      <c r="E552" s="173">
        <v>2043</v>
      </c>
      <c r="F552" s="162"/>
    </row>
    <row r="553" spans="1:6" x14ac:dyDescent="0.3">
      <c r="A553" s="190">
        <v>544</v>
      </c>
      <c r="B553" s="178" t="s">
        <v>1295</v>
      </c>
      <c r="C553" s="174" t="s">
        <v>1296</v>
      </c>
      <c r="D553" s="172">
        <v>13</v>
      </c>
      <c r="E553" s="173">
        <v>872</v>
      </c>
      <c r="F553" s="162"/>
    </row>
    <row r="554" spans="1:6" x14ac:dyDescent="0.3">
      <c r="A554" s="190">
        <v>545</v>
      </c>
      <c r="B554" s="178" t="s">
        <v>1262</v>
      </c>
      <c r="C554" s="174" t="s">
        <v>1263</v>
      </c>
      <c r="D554" s="172">
        <v>15</v>
      </c>
      <c r="E554" s="173">
        <v>1213</v>
      </c>
      <c r="F554" s="162"/>
    </row>
    <row r="555" spans="1:6" x14ac:dyDescent="0.3">
      <c r="A555" s="190">
        <v>546</v>
      </c>
      <c r="B555" s="178" t="s">
        <v>1159</v>
      </c>
      <c r="C555" s="174" t="s">
        <v>1160</v>
      </c>
      <c r="D555" s="172">
        <v>6</v>
      </c>
      <c r="E555" s="173">
        <v>2638</v>
      </c>
      <c r="F555" s="162"/>
    </row>
    <row r="556" spans="1:6" x14ac:dyDescent="0.3">
      <c r="A556" s="190">
        <v>547</v>
      </c>
      <c r="B556" s="178" t="s">
        <v>1268</v>
      </c>
      <c r="C556" s="174" t="s">
        <v>1269</v>
      </c>
      <c r="D556" s="172">
        <v>7</v>
      </c>
      <c r="E556" s="173">
        <v>1124</v>
      </c>
      <c r="F556" s="162"/>
    </row>
    <row r="557" spans="1:6" x14ac:dyDescent="0.3">
      <c r="A557" s="190">
        <v>548</v>
      </c>
      <c r="B557" s="170" t="s">
        <v>1272</v>
      </c>
      <c r="C557" s="177" t="s">
        <v>1273</v>
      </c>
      <c r="D557" s="172">
        <v>21</v>
      </c>
      <c r="E557" s="173">
        <v>1032</v>
      </c>
      <c r="F557" s="162"/>
    </row>
    <row r="558" spans="1:6" x14ac:dyDescent="0.3">
      <c r="A558" s="190">
        <v>549</v>
      </c>
      <c r="B558" s="180" t="s">
        <v>1141</v>
      </c>
      <c r="C558" s="174" t="s">
        <v>1142</v>
      </c>
      <c r="D558" s="172">
        <v>8</v>
      </c>
      <c r="E558" s="173">
        <v>2971</v>
      </c>
      <c r="F558" s="162"/>
    </row>
    <row r="559" spans="1:6" x14ac:dyDescent="0.3">
      <c r="A559" s="190">
        <v>550</v>
      </c>
      <c r="B559" s="178" t="s">
        <v>1100</v>
      </c>
      <c r="C559" s="174" t="s">
        <v>1101</v>
      </c>
      <c r="D559" s="172">
        <v>7</v>
      </c>
      <c r="E559" s="173">
        <v>3692</v>
      </c>
      <c r="F559" s="162"/>
    </row>
    <row r="560" spans="1:6" x14ac:dyDescent="0.3">
      <c r="A560" s="190">
        <v>551</v>
      </c>
      <c r="B560" s="178" t="s">
        <v>1121</v>
      </c>
      <c r="C560" s="174" t="s">
        <v>1122</v>
      </c>
      <c r="D560" s="172">
        <v>11</v>
      </c>
      <c r="E560" s="173">
        <v>3373</v>
      </c>
      <c r="F560" s="162"/>
    </row>
    <row r="561" spans="1:6" x14ac:dyDescent="0.3">
      <c r="A561" s="190">
        <v>552</v>
      </c>
      <c r="B561" s="170" t="s">
        <v>1050</v>
      </c>
      <c r="C561" s="176" t="s">
        <v>1051</v>
      </c>
      <c r="D561" s="172">
        <v>7</v>
      </c>
      <c r="E561" s="173">
        <v>4921</v>
      </c>
      <c r="F561" s="162"/>
    </row>
    <row r="562" spans="1:6" x14ac:dyDescent="0.3">
      <c r="A562" s="190">
        <v>553</v>
      </c>
      <c r="B562" s="170" t="s">
        <v>988</v>
      </c>
      <c r="C562" s="170" t="s">
        <v>989</v>
      </c>
      <c r="D562" s="172">
        <v>5</v>
      </c>
      <c r="E562" s="173">
        <v>8124</v>
      </c>
      <c r="F562" s="162"/>
    </row>
    <row r="563" spans="1:6" x14ac:dyDescent="0.3">
      <c r="A563" s="190">
        <v>554</v>
      </c>
      <c r="B563" s="170" t="s">
        <v>1115</v>
      </c>
      <c r="C563" s="170" t="s">
        <v>1116</v>
      </c>
      <c r="D563" s="172">
        <v>5</v>
      </c>
      <c r="E563" s="173">
        <v>3526</v>
      </c>
      <c r="F563" s="162"/>
    </row>
    <row r="564" spans="1:6" x14ac:dyDescent="0.3">
      <c r="A564" s="190">
        <v>555</v>
      </c>
      <c r="B564" s="170" t="s">
        <v>1180</v>
      </c>
      <c r="C564" s="170" t="s">
        <v>1181</v>
      </c>
      <c r="D564" s="172">
        <v>7</v>
      </c>
      <c r="E564" s="173">
        <v>2290</v>
      </c>
      <c r="F564" s="162"/>
    </row>
    <row r="565" spans="1:6" x14ac:dyDescent="0.3">
      <c r="A565" s="190">
        <v>556</v>
      </c>
      <c r="B565" s="178" t="s">
        <v>1005</v>
      </c>
      <c r="C565" s="174" t="s">
        <v>1006</v>
      </c>
      <c r="D565" s="172">
        <v>3</v>
      </c>
      <c r="E565" s="173">
        <v>7059</v>
      </c>
      <c r="F565" s="162"/>
    </row>
    <row r="566" spans="1:6" x14ac:dyDescent="0.3">
      <c r="A566" s="190">
        <v>557</v>
      </c>
      <c r="B566" s="170" t="s">
        <v>1222</v>
      </c>
      <c r="C566" s="176" t="s">
        <v>1223</v>
      </c>
      <c r="D566" s="172">
        <v>24</v>
      </c>
      <c r="E566" s="173">
        <v>1621</v>
      </c>
      <c r="F566" s="162"/>
    </row>
    <row r="567" spans="1:6" x14ac:dyDescent="0.3">
      <c r="A567" s="190">
        <v>558</v>
      </c>
      <c r="B567" s="170" t="s">
        <v>1328</v>
      </c>
      <c r="C567" s="177" t="s">
        <v>1329</v>
      </c>
      <c r="D567" s="172">
        <v>28</v>
      </c>
      <c r="E567" s="173">
        <v>626</v>
      </c>
      <c r="F567" s="162"/>
    </row>
    <row r="568" spans="1:6" x14ac:dyDescent="0.3">
      <c r="A568" s="190">
        <v>559</v>
      </c>
      <c r="B568" s="170" t="s">
        <v>1377</v>
      </c>
      <c r="C568" s="176" t="s">
        <v>1378</v>
      </c>
      <c r="D568" s="172">
        <v>29</v>
      </c>
      <c r="E568" s="173">
        <v>211</v>
      </c>
      <c r="F568" s="162"/>
    </row>
    <row r="569" spans="1:6" x14ac:dyDescent="0.3">
      <c r="A569" s="190">
        <v>560</v>
      </c>
      <c r="B569" s="178" t="s">
        <v>1312</v>
      </c>
      <c r="C569" s="174" t="s">
        <v>1313</v>
      </c>
      <c r="D569" s="172">
        <v>5</v>
      </c>
      <c r="E569" s="173">
        <v>739</v>
      </c>
      <c r="F569" s="162"/>
    </row>
    <row r="570" spans="1:6" x14ac:dyDescent="0.3">
      <c r="A570" s="190">
        <v>561</v>
      </c>
      <c r="B570" s="170" t="s">
        <v>1178</v>
      </c>
      <c r="C570" s="177" t="s">
        <v>1179</v>
      </c>
      <c r="D570" s="172">
        <v>5</v>
      </c>
      <c r="E570" s="173">
        <v>2355</v>
      </c>
      <c r="F570" s="162"/>
    </row>
    <row r="571" spans="1:6" x14ac:dyDescent="0.3">
      <c r="A571" s="190">
        <v>562</v>
      </c>
      <c r="B571" s="170" t="s">
        <v>1209</v>
      </c>
      <c r="C571" s="170" t="s">
        <v>1210</v>
      </c>
      <c r="D571" s="172">
        <v>29</v>
      </c>
      <c r="E571" s="173">
        <v>1794</v>
      </c>
      <c r="F571" s="162"/>
    </row>
    <row r="572" spans="1:6" x14ac:dyDescent="0.3">
      <c r="A572" s="190">
        <v>563</v>
      </c>
      <c r="B572" s="170" t="s">
        <v>701</v>
      </c>
      <c r="C572" s="170" t="s">
        <v>702</v>
      </c>
      <c r="D572" s="172">
        <v>1</v>
      </c>
      <c r="E572" s="173">
        <v>106230</v>
      </c>
      <c r="F572" s="162"/>
    </row>
    <row r="573" spans="1:6" x14ac:dyDescent="0.3">
      <c r="A573" s="190">
        <v>564</v>
      </c>
      <c r="B573" s="178" t="s">
        <v>1368</v>
      </c>
      <c r="C573" s="174" t="s">
        <v>1369</v>
      </c>
      <c r="D573" s="172">
        <v>22</v>
      </c>
      <c r="E573" s="173">
        <v>329</v>
      </c>
      <c r="F573" s="162"/>
    </row>
    <row r="574" spans="1:6" x14ac:dyDescent="0.3">
      <c r="A574" s="190">
        <v>565</v>
      </c>
      <c r="B574" s="170" t="s">
        <v>2354</v>
      </c>
      <c r="C574" s="170" t="s">
        <v>976</v>
      </c>
      <c r="D574" s="172">
        <v>19</v>
      </c>
      <c r="E574" s="173">
        <v>8636</v>
      </c>
      <c r="F574" s="162"/>
    </row>
    <row r="575" spans="1:6" x14ac:dyDescent="0.3">
      <c r="A575" s="190">
        <v>566</v>
      </c>
      <c r="B575" s="170" t="s">
        <v>559</v>
      </c>
      <c r="C575" s="176" t="s">
        <v>2150</v>
      </c>
      <c r="D575" s="172">
        <v>16</v>
      </c>
      <c r="E575" s="173">
        <v>5849</v>
      </c>
      <c r="F575" s="162"/>
    </row>
    <row r="576" spans="1:6" x14ac:dyDescent="0.3">
      <c r="A576" s="190">
        <v>567</v>
      </c>
      <c r="B576" s="170" t="s">
        <v>1594</v>
      </c>
      <c r="C576" s="170" t="s">
        <v>1949</v>
      </c>
      <c r="D576" s="172">
        <v>1</v>
      </c>
      <c r="E576" s="173">
        <v>2281</v>
      </c>
      <c r="F576" s="162"/>
    </row>
    <row r="577" spans="1:6" x14ac:dyDescent="0.3">
      <c r="A577" s="190">
        <v>568</v>
      </c>
      <c r="B577" s="170" t="s">
        <v>1595</v>
      </c>
      <c r="C577" s="177" t="s">
        <v>1950</v>
      </c>
      <c r="D577" s="172">
        <v>1</v>
      </c>
      <c r="E577" s="173">
        <v>3310</v>
      </c>
      <c r="F577" s="162"/>
    </row>
    <row r="578" spans="1:6" x14ac:dyDescent="0.3">
      <c r="A578" s="190">
        <v>569</v>
      </c>
      <c r="B578" s="170" t="s">
        <v>2355</v>
      </c>
      <c r="C578" s="177" t="s">
        <v>770</v>
      </c>
      <c r="D578" s="172">
        <v>11</v>
      </c>
      <c r="E578" s="173">
        <v>41585</v>
      </c>
      <c r="F578" s="162"/>
    </row>
    <row r="579" spans="1:6" x14ac:dyDescent="0.3">
      <c r="A579" s="190">
        <v>570</v>
      </c>
      <c r="B579" s="170" t="s">
        <v>586</v>
      </c>
      <c r="C579" s="177" t="s">
        <v>587</v>
      </c>
      <c r="D579" s="172">
        <v>5</v>
      </c>
      <c r="E579" s="173">
        <v>359352</v>
      </c>
      <c r="F579" s="162"/>
    </row>
    <row r="580" spans="1:6" x14ac:dyDescent="0.3">
      <c r="A580" s="190">
        <v>571</v>
      </c>
      <c r="B580" s="170" t="s">
        <v>1596</v>
      </c>
      <c r="C580" s="177" t="s">
        <v>1951</v>
      </c>
      <c r="D580" s="172">
        <v>1</v>
      </c>
      <c r="E580" s="173">
        <v>8813</v>
      </c>
      <c r="F580" s="162"/>
    </row>
    <row r="581" spans="1:6" x14ac:dyDescent="0.3">
      <c r="A581" s="190">
        <v>572</v>
      </c>
      <c r="B581" s="170" t="s">
        <v>1597</v>
      </c>
      <c r="C581" s="170" t="s">
        <v>1952</v>
      </c>
      <c r="D581" s="172">
        <v>3</v>
      </c>
      <c r="E581" s="173">
        <v>3193</v>
      </c>
      <c r="F581" s="162"/>
    </row>
    <row r="582" spans="1:6" x14ac:dyDescent="0.3">
      <c r="A582" s="190">
        <v>573</v>
      </c>
      <c r="B582" s="170" t="s">
        <v>2356</v>
      </c>
      <c r="C582" s="177" t="s">
        <v>578</v>
      </c>
      <c r="D582" s="172">
        <v>1</v>
      </c>
      <c r="E582" s="173">
        <v>818586</v>
      </c>
      <c r="F582" s="162"/>
    </row>
    <row r="583" spans="1:6" x14ac:dyDescent="0.3">
      <c r="A583" s="190">
        <v>574</v>
      </c>
      <c r="B583" s="170" t="s">
        <v>2357</v>
      </c>
      <c r="C583" s="170" t="s">
        <v>1228</v>
      </c>
      <c r="D583" s="172">
        <v>14</v>
      </c>
      <c r="E583" s="173">
        <v>1604</v>
      </c>
      <c r="F583" s="162"/>
    </row>
    <row r="584" spans="1:6" x14ac:dyDescent="0.3">
      <c r="A584" s="190">
        <v>575</v>
      </c>
      <c r="B584" s="178" t="s">
        <v>596</v>
      </c>
      <c r="C584" s="174" t="s">
        <v>2358</v>
      </c>
      <c r="D584" s="172">
        <v>2</v>
      </c>
      <c r="E584" s="173">
        <v>627273</v>
      </c>
      <c r="F584" s="162"/>
    </row>
    <row r="585" spans="1:6" x14ac:dyDescent="0.3">
      <c r="A585" s="190">
        <v>576</v>
      </c>
      <c r="B585" s="178" t="s">
        <v>1598</v>
      </c>
      <c r="C585" s="174" t="s">
        <v>1953</v>
      </c>
      <c r="D585" s="172">
        <v>5</v>
      </c>
      <c r="E585" s="173">
        <v>7645</v>
      </c>
      <c r="F585" s="162"/>
    </row>
    <row r="586" spans="1:6" x14ac:dyDescent="0.3">
      <c r="A586" s="190">
        <v>577</v>
      </c>
      <c r="B586" s="170" t="s">
        <v>764</v>
      </c>
      <c r="C586" s="170" t="s">
        <v>765</v>
      </c>
      <c r="D586" s="172">
        <v>1</v>
      </c>
      <c r="E586" s="173">
        <v>45316</v>
      </c>
      <c r="F586" s="162"/>
    </row>
    <row r="587" spans="1:6" x14ac:dyDescent="0.3">
      <c r="A587" s="190">
        <v>578</v>
      </c>
      <c r="B587" s="170" t="s">
        <v>583</v>
      </c>
      <c r="C587" s="170" t="s">
        <v>2359</v>
      </c>
      <c r="D587" s="172">
        <v>1</v>
      </c>
      <c r="E587" s="173">
        <v>897175</v>
      </c>
      <c r="F587" s="162"/>
    </row>
    <row r="588" spans="1:6" x14ac:dyDescent="0.3">
      <c r="A588" s="190">
        <v>579</v>
      </c>
      <c r="B588" s="170" t="s">
        <v>1599</v>
      </c>
      <c r="C588" s="177" t="s">
        <v>1954</v>
      </c>
      <c r="D588" s="172">
        <v>1</v>
      </c>
      <c r="E588" s="173">
        <v>33079</v>
      </c>
      <c r="F588" s="162"/>
    </row>
    <row r="589" spans="1:6" x14ac:dyDescent="0.3">
      <c r="A589" s="190">
        <v>580</v>
      </c>
      <c r="B589" s="178" t="s">
        <v>2360</v>
      </c>
      <c r="C589" s="174" t="s">
        <v>772</v>
      </c>
      <c r="D589" s="172">
        <v>1</v>
      </c>
      <c r="E589" s="173">
        <v>41330</v>
      </c>
      <c r="F589" s="162"/>
    </row>
    <row r="590" spans="1:6" x14ac:dyDescent="0.3">
      <c r="A590" s="190">
        <v>581</v>
      </c>
      <c r="B590" s="170" t="s">
        <v>2361</v>
      </c>
      <c r="C590" s="179" t="s">
        <v>577</v>
      </c>
      <c r="D590" s="172">
        <v>1</v>
      </c>
      <c r="E590" s="173">
        <v>864429</v>
      </c>
      <c r="F590" s="162"/>
    </row>
    <row r="591" spans="1:6" x14ac:dyDescent="0.3">
      <c r="A591" s="190">
        <v>582</v>
      </c>
      <c r="B591" s="170" t="s">
        <v>2362</v>
      </c>
      <c r="C591" s="179" t="s">
        <v>576</v>
      </c>
      <c r="D591" s="172">
        <v>1</v>
      </c>
      <c r="E591" s="173">
        <v>877706</v>
      </c>
      <c r="F591" s="162"/>
    </row>
    <row r="592" spans="1:6" x14ac:dyDescent="0.3">
      <c r="A592" s="190">
        <v>583</v>
      </c>
      <c r="B592" s="170" t="s">
        <v>1600</v>
      </c>
      <c r="C592" s="170" t="s">
        <v>1955</v>
      </c>
      <c r="D592" s="172">
        <v>6</v>
      </c>
      <c r="E592" s="173">
        <v>241</v>
      </c>
      <c r="F592" s="162"/>
    </row>
    <row r="593" spans="1:6" x14ac:dyDescent="0.3">
      <c r="A593" s="190">
        <v>584</v>
      </c>
      <c r="B593" s="170" t="s">
        <v>2363</v>
      </c>
      <c r="C593" s="170" t="s">
        <v>803</v>
      </c>
      <c r="D593" s="172">
        <v>6</v>
      </c>
      <c r="E593" s="173">
        <v>30753</v>
      </c>
      <c r="F593" s="162"/>
    </row>
    <row r="594" spans="1:6" x14ac:dyDescent="0.3">
      <c r="A594" s="190">
        <v>585</v>
      </c>
      <c r="B594" s="178" t="s">
        <v>2364</v>
      </c>
      <c r="C594" s="174" t="s">
        <v>950</v>
      </c>
      <c r="D594" s="172">
        <v>8</v>
      </c>
      <c r="E594" s="173">
        <v>8506</v>
      </c>
      <c r="F594" s="162"/>
    </row>
    <row r="595" spans="1:6" x14ac:dyDescent="0.3">
      <c r="A595" s="190">
        <v>586</v>
      </c>
      <c r="B595" s="178" t="s">
        <v>2365</v>
      </c>
      <c r="C595" s="174" t="s">
        <v>620</v>
      </c>
      <c r="D595" s="172">
        <v>6</v>
      </c>
      <c r="E595" s="173">
        <v>351529</v>
      </c>
      <c r="F595" s="162"/>
    </row>
    <row r="596" spans="1:6" x14ac:dyDescent="0.3">
      <c r="A596" s="190">
        <v>587</v>
      </c>
      <c r="B596" s="178" t="s">
        <v>1601</v>
      </c>
      <c r="C596" s="174" t="s">
        <v>1956</v>
      </c>
      <c r="D596" s="172">
        <v>8</v>
      </c>
      <c r="E596" s="173">
        <v>67</v>
      </c>
      <c r="F596" s="162"/>
    </row>
    <row r="597" spans="1:6" x14ac:dyDescent="0.3">
      <c r="A597" s="190">
        <v>588</v>
      </c>
      <c r="B597" s="170" t="s">
        <v>1602</v>
      </c>
      <c r="C597" s="170" t="s">
        <v>1957</v>
      </c>
      <c r="D597" s="172">
        <v>1</v>
      </c>
      <c r="E597" s="173">
        <v>3791</v>
      </c>
      <c r="F597" s="162"/>
    </row>
    <row r="598" spans="1:6" x14ac:dyDescent="0.3">
      <c r="A598" s="190">
        <v>589</v>
      </c>
      <c r="B598" s="178" t="s">
        <v>1603</v>
      </c>
      <c r="C598" s="174" t="s">
        <v>1958</v>
      </c>
      <c r="D598" s="172">
        <v>4</v>
      </c>
      <c r="E598" s="173">
        <v>630</v>
      </c>
      <c r="F598" s="162"/>
    </row>
    <row r="599" spans="1:6" x14ac:dyDescent="0.3">
      <c r="A599" s="190">
        <v>590</v>
      </c>
      <c r="B599" s="178" t="s">
        <v>1604</v>
      </c>
      <c r="C599" s="174" t="s">
        <v>1959</v>
      </c>
      <c r="D599" s="172">
        <v>4</v>
      </c>
      <c r="E599" s="173">
        <v>328</v>
      </c>
      <c r="F599" s="162"/>
    </row>
    <row r="600" spans="1:6" x14ac:dyDescent="0.3">
      <c r="A600" s="190">
        <v>591</v>
      </c>
      <c r="B600" s="170" t="s">
        <v>1605</v>
      </c>
      <c r="C600" s="170" t="s">
        <v>1960</v>
      </c>
      <c r="D600" s="172">
        <v>2</v>
      </c>
      <c r="E600" s="173">
        <v>859</v>
      </c>
      <c r="F600" s="162"/>
    </row>
    <row r="601" spans="1:6" x14ac:dyDescent="0.3">
      <c r="A601" s="190">
        <v>592</v>
      </c>
      <c r="B601" s="174" t="s">
        <v>1606</v>
      </c>
      <c r="C601" s="174" t="s">
        <v>1961</v>
      </c>
      <c r="D601" s="172">
        <v>6</v>
      </c>
      <c r="E601" s="173">
        <v>1861</v>
      </c>
      <c r="F601" s="162"/>
    </row>
    <row r="602" spans="1:6" x14ac:dyDescent="0.3">
      <c r="A602" s="190">
        <v>593</v>
      </c>
      <c r="B602" s="170" t="s">
        <v>1607</v>
      </c>
      <c r="C602" s="171" t="s">
        <v>1962</v>
      </c>
      <c r="D602" s="172">
        <v>6</v>
      </c>
      <c r="E602" s="173">
        <v>2989</v>
      </c>
      <c r="F602" s="162"/>
    </row>
    <row r="603" spans="1:6" x14ac:dyDescent="0.3">
      <c r="A603" s="190">
        <v>594</v>
      </c>
      <c r="B603" s="175" t="s">
        <v>2366</v>
      </c>
      <c r="C603" s="175" t="s">
        <v>1076</v>
      </c>
      <c r="D603" s="172">
        <v>4</v>
      </c>
      <c r="E603" s="173">
        <v>3309</v>
      </c>
      <c r="F603" s="162"/>
    </row>
    <row r="604" spans="1:6" x14ac:dyDescent="0.3">
      <c r="A604" s="190">
        <v>595</v>
      </c>
      <c r="B604" s="178" t="s">
        <v>2367</v>
      </c>
      <c r="C604" s="174" t="s">
        <v>1212</v>
      </c>
      <c r="D604" s="172">
        <v>12</v>
      </c>
      <c r="E604" s="173">
        <v>1487</v>
      </c>
      <c r="F604" s="162"/>
    </row>
    <row r="605" spans="1:6" x14ac:dyDescent="0.3">
      <c r="A605" s="190">
        <v>596</v>
      </c>
      <c r="B605" s="178" t="s">
        <v>2368</v>
      </c>
      <c r="C605" s="174" t="s">
        <v>979</v>
      </c>
      <c r="D605" s="172">
        <v>4</v>
      </c>
      <c r="E605" s="173">
        <v>7046</v>
      </c>
      <c r="F605" s="162"/>
    </row>
    <row r="606" spans="1:6" x14ac:dyDescent="0.3">
      <c r="A606" s="190">
        <v>597</v>
      </c>
      <c r="B606" s="170" t="s">
        <v>2369</v>
      </c>
      <c r="C606" s="177" t="s">
        <v>1132</v>
      </c>
      <c r="D606" s="172">
        <v>1</v>
      </c>
      <c r="E606" s="173">
        <v>2698</v>
      </c>
      <c r="F606" s="162"/>
    </row>
    <row r="607" spans="1:6" x14ac:dyDescent="0.3">
      <c r="A607" s="190">
        <v>598</v>
      </c>
      <c r="B607" s="170" t="s">
        <v>2370</v>
      </c>
      <c r="C607" s="177" t="s">
        <v>1157</v>
      </c>
      <c r="D607" s="172">
        <v>6</v>
      </c>
      <c r="E607" s="173">
        <v>2202</v>
      </c>
      <c r="F607" s="162"/>
    </row>
    <row r="608" spans="1:6" x14ac:dyDescent="0.3">
      <c r="A608" s="190">
        <v>599</v>
      </c>
      <c r="B608" s="178" t="s">
        <v>2371</v>
      </c>
      <c r="C608" s="174" t="s">
        <v>1163</v>
      </c>
      <c r="D608" s="172">
        <v>1</v>
      </c>
      <c r="E608" s="173">
        <v>2182</v>
      </c>
      <c r="F608" s="162"/>
    </row>
    <row r="609" spans="1:6" x14ac:dyDescent="0.3">
      <c r="A609" s="190">
        <v>600</v>
      </c>
      <c r="B609" s="170" t="s">
        <v>1608</v>
      </c>
      <c r="C609" s="170" t="s">
        <v>1963</v>
      </c>
      <c r="D609" s="172">
        <v>4</v>
      </c>
      <c r="E609" s="173">
        <v>1310</v>
      </c>
      <c r="F609" s="162"/>
    </row>
    <row r="610" spans="1:6" x14ac:dyDescent="0.3">
      <c r="A610" s="190">
        <v>601</v>
      </c>
      <c r="B610" s="170" t="s">
        <v>1609</v>
      </c>
      <c r="C610" s="170" t="s">
        <v>1964</v>
      </c>
      <c r="D610" s="172">
        <v>1</v>
      </c>
      <c r="E610" s="173">
        <v>1269</v>
      </c>
      <c r="F610" s="162"/>
    </row>
    <row r="611" spans="1:6" x14ac:dyDescent="0.3">
      <c r="A611" s="190">
        <v>602</v>
      </c>
      <c r="B611" s="170" t="s">
        <v>2372</v>
      </c>
      <c r="C611" s="179" t="s">
        <v>1260</v>
      </c>
      <c r="D611" s="172">
        <v>1</v>
      </c>
      <c r="E611" s="173">
        <v>1057</v>
      </c>
      <c r="F611" s="162"/>
    </row>
    <row r="612" spans="1:6" x14ac:dyDescent="0.3">
      <c r="A612" s="190">
        <v>603</v>
      </c>
      <c r="B612" s="170" t="s">
        <v>2373</v>
      </c>
      <c r="C612" s="170" t="s">
        <v>1215</v>
      </c>
      <c r="D612" s="172">
        <v>1</v>
      </c>
      <c r="E612" s="173">
        <v>1432</v>
      </c>
      <c r="F612" s="162"/>
    </row>
    <row r="613" spans="1:6" x14ac:dyDescent="0.3">
      <c r="A613" s="190">
        <v>604</v>
      </c>
      <c r="B613" s="178" t="s">
        <v>2374</v>
      </c>
      <c r="C613" s="174" t="s">
        <v>1183</v>
      </c>
      <c r="D613" s="172">
        <v>1</v>
      </c>
      <c r="E613" s="173">
        <v>1804</v>
      </c>
      <c r="F613" s="162"/>
    </row>
    <row r="614" spans="1:6" x14ac:dyDescent="0.3">
      <c r="A614" s="190">
        <v>605</v>
      </c>
      <c r="B614" s="178" t="s">
        <v>1610</v>
      </c>
      <c r="C614" s="174" t="s">
        <v>1965</v>
      </c>
      <c r="D614" s="172">
        <v>1</v>
      </c>
      <c r="E614" s="173">
        <v>5877</v>
      </c>
      <c r="F614" s="162"/>
    </row>
    <row r="615" spans="1:6" x14ac:dyDescent="0.3">
      <c r="A615" s="190">
        <v>606</v>
      </c>
      <c r="B615" s="170" t="s">
        <v>2375</v>
      </c>
      <c r="C615" s="176" t="s">
        <v>797</v>
      </c>
      <c r="D615" s="172">
        <v>1</v>
      </c>
      <c r="E615" s="173">
        <v>31352</v>
      </c>
      <c r="F615" s="162"/>
    </row>
    <row r="616" spans="1:6" x14ac:dyDescent="0.3">
      <c r="A616" s="190">
        <v>607</v>
      </c>
      <c r="B616" s="170" t="s">
        <v>2376</v>
      </c>
      <c r="C616" s="176" t="s">
        <v>783</v>
      </c>
      <c r="D616" s="172">
        <v>1</v>
      </c>
      <c r="E616" s="173">
        <v>28759</v>
      </c>
      <c r="F616" s="162"/>
    </row>
    <row r="617" spans="1:6" x14ac:dyDescent="0.3">
      <c r="A617" s="190">
        <v>608</v>
      </c>
      <c r="B617" s="178" t="s">
        <v>2377</v>
      </c>
      <c r="C617" s="174" t="s">
        <v>1093</v>
      </c>
      <c r="D617" s="172">
        <v>6</v>
      </c>
      <c r="E617" s="173">
        <v>3109</v>
      </c>
      <c r="F617" s="162"/>
    </row>
    <row r="618" spans="1:6" x14ac:dyDescent="0.3">
      <c r="A618" s="190">
        <v>609</v>
      </c>
      <c r="B618" s="178" t="s">
        <v>2378</v>
      </c>
      <c r="C618" s="174" t="s">
        <v>759</v>
      </c>
      <c r="D618" s="172">
        <v>4</v>
      </c>
      <c r="E618" s="173">
        <v>40876</v>
      </c>
      <c r="F618" s="162"/>
    </row>
    <row r="619" spans="1:6" x14ac:dyDescent="0.3">
      <c r="A619" s="190">
        <v>610</v>
      </c>
      <c r="B619" s="170" t="s">
        <v>2379</v>
      </c>
      <c r="C619" s="170" t="s">
        <v>867</v>
      </c>
      <c r="D619" s="172">
        <v>1</v>
      </c>
      <c r="E619" s="173">
        <v>14147</v>
      </c>
      <c r="F619" s="162"/>
    </row>
    <row r="620" spans="1:6" x14ac:dyDescent="0.3">
      <c r="A620" s="190">
        <v>611</v>
      </c>
      <c r="B620" s="170" t="s">
        <v>2380</v>
      </c>
      <c r="C620" s="170" t="s">
        <v>898</v>
      </c>
      <c r="D620" s="172">
        <v>1</v>
      </c>
      <c r="E620" s="173">
        <v>11775</v>
      </c>
      <c r="F620" s="162"/>
    </row>
    <row r="621" spans="1:6" x14ac:dyDescent="0.3">
      <c r="A621" s="190">
        <v>612</v>
      </c>
      <c r="B621" s="170" t="s">
        <v>2381</v>
      </c>
      <c r="C621" s="170" t="s">
        <v>1148</v>
      </c>
      <c r="D621" s="172">
        <v>3</v>
      </c>
      <c r="E621" s="173">
        <v>2389</v>
      </c>
      <c r="F621" s="162"/>
    </row>
    <row r="622" spans="1:6" x14ac:dyDescent="0.3">
      <c r="A622" s="190">
        <v>613</v>
      </c>
      <c r="B622" s="170" t="s">
        <v>2382</v>
      </c>
      <c r="C622" s="177" t="s">
        <v>1214</v>
      </c>
      <c r="D622" s="172">
        <v>1</v>
      </c>
      <c r="E622" s="173">
        <v>1470</v>
      </c>
      <c r="F622" s="162"/>
    </row>
    <row r="623" spans="1:6" x14ac:dyDescent="0.3">
      <c r="A623" s="190">
        <v>614</v>
      </c>
      <c r="B623" s="170" t="s">
        <v>2383</v>
      </c>
      <c r="C623" s="170" t="s">
        <v>858</v>
      </c>
      <c r="D623" s="172">
        <v>2</v>
      </c>
      <c r="E623" s="173">
        <v>14753</v>
      </c>
      <c r="F623" s="162"/>
    </row>
    <row r="624" spans="1:6" x14ac:dyDescent="0.3">
      <c r="A624" s="190">
        <v>615</v>
      </c>
      <c r="B624" s="170" t="s">
        <v>2384</v>
      </c>
      <c r="C624" s="179" t="s">
        <v>791</v>
      </c>
      <c r="D624" s="172">
        <v>1</v>
      </c>
      <c r="E624" s="173">
        <v>27952</v>
      </c>
      <c r="F624" s="162"/>
    </row>
    <row r="625" spans="1:6" x14ac:dyDescent="0.3">
      <c r="A625" s="190">
        <v>616</v>
      </c>
      <c r="B625" s="178" t="s">
        <v>2385</v>
      </c>
      <c r="C625" s="174" t="s">
        <v>745</v>
      </c>
      <c r="D625" s="172">
        <v>2</v>
      </c>
      <c r="E625" s="173">
        <v>58022</v>
      </c>
      <c r="F625" s="162"/>
    </row>
    <row r="626" spans="1:6" x14ac:dyDescent="0.3">
      <c r="A626" s="190">
        <v>617</v>
      </c>
      <c r="B626" s="170" t="s">
        <v>2386</v>
      </c>
      <c r="C626" s="170" t="s">
        <v>754</v>
      </c>
      <c r="D626" s="172">
        <v>1</v>
      </c>
      <c r="E626" s="173">
        <v>50778</v>
      </c>
      <c r="F626" s="162"/>
    </row>
    <row r="627" spans="1:6" x14ac:dyDescent="0.3">
      <c r="A627" s="190">
        <v>618</v>
      </c>
      <c r="B627" s="170" t="s">
        <v>530</v>
      </c>
      <c r="C627" s="170" t="s">
        <v>2387</v>
      </c>
      <c r="D627" s="172">
        <v>3</v>
      </c>
      <c r="E627" s="173">
        <v>22270</v>
      </c>
      <c r="F627" s="162"/>
    </row>
    <row r="628" spans="1:6" x14ac:dyDescent="0.3">
      <c r="A628" s="190">
        <v>619</v>
      </c>
      <c r="B628" s="170" t="s">
        <v>2388</v>
      </c>
      <c r="C628" s="170" t="s">
        <v>869</v>
      </c>
      <c r="D628" s="172">
        <v>1</v>
      </c>
      <c r="E628" s="173">
        <v>16702</v>
      </c>
      <c r="F628" s="162"/>
    </row>
    <row r="629" spans="1:6" x14ac:dyDescent="0.3">
      <c r="A629" s="190">
        <v>620</v>
      </c>
      <c r="B629" s="178" t="s">
        <v>531</v>
      </c>
      <c r="C629" s="174" t="s">
        <v>532</v>
      </c>
      <c r="D629" s="172">
        <v>1</v>
      </c>
      <c r="E629" s="173">
        <v>22211</v>
      </c>
      <c r="F629" s="162"/>
    </row>
    <row r="630" spans="1:6" x14ac:dyDescent="0.3">
      <c r="A630" s="190">
        <v>621</v>
      </c>
      <c r="B630" s="178" t="s">
        <v>1611</v>
      </c>
      <c r="C630" s="174" t="s">
        <v>1966</v>
      </c>
      <c r="D630" s="172">
        <v>1</v>
      </c>
      <c r="E630" s="173">
        <v>3918</v>
      </c>
      <c r="F630" s="162"/>
    </row>
    <row r="631" spans="1:6" x14ac:dyDescent="0.3">
      <c r="A631" s="190">
        <v>622</v>
      </c>
      <c r="B631" s="170" t="s">
        <v>1612</v>
      </c>
      <c r="C631" s="177" t="s">
        <v>1967</v>
      </c>
      <c r="D631" s="172">
        <v>3</v>
      </c>
      <c r="E631" s="173">
        <v>1775</v>
      </c>
      <c r="F631" s="162"/>
    </row>
    <row r="632" spans="1:6" x14ac:dyDescent="0.3">
      <c r="A632" s="190">
        <v>623</v>
      </c>
      <c r="B632" s="170" t="s">
        <v>1613</v>
      </c>
      <c r="C632" s="170" t="s">
        <v>1968</v>
      </c>
      <c r="D632" s="172">
        <v>5</v>
      </c>
      <c r="E632" s="173">
        <v>322</v>
      </c>
      <c r="F632" s="162"/>
    </row>
    <row r="633" spans="1:6" x14ac:dyDescent="0.3">
      <c r="A633" s="190">
        <v>624</v>
      </c>
      <c r="B633" s="178" t="s">
        <v>1614</v>
      </c>
      <c r="C633" s="174" t="s">
        <v>1969</v>
      </c>
      <c r="D633" s="172">
        <v>5</v>
      </c>
      <c r="E633" s="173">
        <v>690</v>
      </c>
      <c r="F633" s="162"/>
    </row>
    <row r="634" spans="1:6" x14ac:dyDescent="0.3">
      <c r="A634" s="190">
        <v>625</v>
      </c>
      <c r="B634" s="178" t="s">
        <v>1615</v>
      </c>
      <c r="C634" s="174" t="s">
        <v>1970</v>
      </c>
      <c r="D634" s="172">
        <v>5</v>
      </c>
      <c r="E634" s="173">
        <v>776</v>
      </c>
      <c r="F634" s="162"/>
    </row>
    <row r="635" spans="1:6" x14ac:dyDescent="0.3">
      <c r="A635" s="190">
        <v>626</v>
      </c>
      <c r="B635" s="170" t="s">
        <v>2389</v>
      </c>
      <c r="C635" s="170" t="s">
        <v>1129</v>
      </c>
      <c r="D635" s="172">
        <v>5</v>
      </c>
      <c r="E635" s="173">
        <v>3298</v>
      </c>
      <c r="F635" s="162"/>
    </row>
    <row r="636" spans="1:6" x14ac:dyDescent="0.3">
      <c r="A636" s="190">
        <v>627</v>
      </c>
      <c r="B636" s="178" t="s">
        <v>733</v>
      </c>
      <c r="C636" s="174" t="s">
        <v>734</v>
      </c>
      <c r="D636" s="172">
        <v>1</v>
      </c>
      <c r="E636" s="173">
        <v>55089</v>
      </c>
      <c r="F636" s="162"/>
    </row>
    <row r="637" spans="1:6" x14ac:dyDescent="0.3">
      <c r="A637" s="190">
        <v>628</v>
      </c>
      <c r="B637" s="178" t="s">
        <v>2390</v>
      </c>
      <c r="C637" s="174" t="s">
        <v>1038</v>
      </c>
      <c r="D637" s="172">
        <v>3</v>
      </c>
      <c r="E637" s="173">
        <v>4570</v>
      </c>
      <c r="F637" s="162"/>
    </row>
    <row r="638" spans="1:6" x14ac:dyDescent="0.3">
      <c r="A638" s="190">
        <v>629</v>
      </c>
      <c r="B638" s="178" t="s">
        <v>1616</v>
      </c>
      <c r="C638" s="174" t="s">
        <v>1971</v>
      </c>
      <c r="D638" s="172">
        <v>9</v>
      </c>
      <c r="E638" s="173">
        <v>8450</v>
      </c>
      <c r="F638" s="162"/>
    </row>
    <row r="639" spans="1:6" x14ac:dyDescent="0.3">
      <c r="A639" s="190">
        <v>630</v>
      </c>
      <c r="B639" s="170" t="s">
        <v>2391</v>
      </c>
      <c r="C639" s="170" t="s">
        <v>1087</v>
      </c>
      <c r="D639" s="172">
        <v>6</v>
      </c>
      <c r="E639" s="173">
        <v>3182</v>
      </c>
      <c r="F639" s="162"/>
    </row>
    <row r="640" spans="1:6" x14ac:dyDescent="0.3">
      <c r="A640" s="190">
        <v>631</v>
      </c>
      <c r="B640" s="178" t="s">
        <v>1617</v>
      </c>
      <c r="C640" s="170" t="s">
        <v>1972</v>
      </c>
      <c r="D640" s="172">
        <v>41</v>
      </c>
      <c r="E640" s="173">
        <v>19834</v>
      </c>
      <c r="F640" s="162"/>
    </row>
    <row r="641" spans="1:6" x14ac:dyDescent="0.3">
      <c r="A641" s="190">
        <v>632</v>
      </c>
      <c r="B641" s="178" t="s">
        <v>2392</v>
      </c>
      <c r="C641" s="174" t="s">
        <v>927</v>
      </c>
      <c r="D641" s="172">
        <v>10</v>
      </c>
      <c r="E641" s="173">
        <v>9903</v>
      </c>
      <c r="F641" s="162"/>
    </row>
    <row r="642" spans="1:6" x14ac:dyDescent="0.3">
      <c r="A642" s="190">
        <v>633</v>
      </c>
      <c r="B642" s="170" t="s">
        <v>2393</v>
      </c>
      <c r="C642" s="179" t="s">
        <v>990</v>
      </c>
      <c r="D642" s="172">
        <v>1</v>
      </c>
      <c r="E642" s="173">
        <v>6561</v>
      </c>
      <c r="F642" s="162"/>
    </row>
    <row r="643" spans="1:6" x14ac:dyDescent="0.3">
      <c r="A643" s="190">
        <v>634</v>
      </c>
      <c r="B643" s="170" t="s">
        <v>1618</v>
      </c>
      <c r="C643" s="170" t="s">
        <v>1973</v>
      </c>
      <c r="D643" s="172">
        <v>15</v>
      </c>
      <c r="E643" s="173">
        <v>12177</v>
      </c>
      <c r="F643" s="162"/>
    </row>
    <row r="644" spans="1:6" x14ac:dyDescent="0.3">
      <c r="A644" s="190">
        <v>635</v>
      </c>
      <c r="B644" s="170" t="s">
        <v>2394</v>
      </c>
      <c r="C644" s="177" t="s">
        <v>1037</v>
      </c>
      <c r="D644" s="172">
        <v>1</v>
      </c>
      <c r="E644" s="173">
        <v>4584</v>
      </c>
      <c r="F644" s="162"/>
    </row>
    <row r="645" spans="1:6" x14ac:dyDescent="0.3">
      <c r="A645" s="190">
        <v>636</v>
      </c>
      <c r="B645" s="178" t="s">
        <v>1619</v>
      </c>
      <c r="C645" s="174" t="s">
        <v>1974</v>
      </c>
      <c r="D645" s="172">
        <v>2</v>
      </c>
      <c r="E645" s="173">
        <v>10407</v>
      </c>
      <c r="F645" s="162"/>
    </row>
    <row r="646" spans="1:6" x14ac:dyDescent="0.3">
      <c r="A646" s="190">
        <v>637</v>
      </c>
      <c r="B646" s="178" t="s">
        <v>2395</v>
      </c>
      <c r="C646" s="174" t="s">
        <v>1003</v>
      </c>
      <c r="D646" s="172">
        <v>1</v>
      </c>
      <c r="E646" s="173">
        <v>6048</v>
      </c>
      <c r="F646" s="162"/>
    </row>
    <row r="647" spans="1:6" x14ac:dyDescent="0.3">
      <c r="A647" s="190">
        <v>638</v>
      </c>
      <c r="B647" s="178" t="s">
        <v>1620</v>
      </c>
      <c r="C647" s="174" t="s">
        <v>1975</v>
      </c>
      <c r="D647" s="172">
        <v>2</v>
      </c>
      <c r="E647" s="173">
        <v>5081</v>
      </c>
      <c r="F647" s="162"/>
    </row>
    <row r="648" spans="1:6" x14ac:dyDescent="0.3">
      <c r="A648" s="190">
        <v>639</v>
      </c>
      <c r="B648" s="178" t="s">
        <v>2396</v>
      </c>
      <c r="C648" s="170" t="s">
        <v>792</v>
      </c>
      <c r="D648" s="172">
        <v>1</v>
      </c>
      <c r="E648" s="173">
        <v>27215</v>
      </c>
      <c r="F648" s="162"/>
    </row>
    <row r="649" spans="1:6" x14ac:dyDescent="0.3">
      <c r="A649" s="190">
        <v>640</v>
      </c>
      <c r="B649" s="178" t="s">
        <v>648</v>
      </c>
      <c r="C649" s="170" t="s">
        <v>2397</v>
      </c>
      <c r="D649" s="172">
        <v>22</v>
      </c>
      <c r="E649" s="173">
        <v>239800</v>
      </c>
      <c r="F649" s="162"/>
    </row>
    <row r="650" spans="1:6" x14ac:dyDescent="0.3">
      <c r="A650" s="190">
        <v>641</v>
      </c>
      <c r="B650" s="178" t="s">
        <v>2398</v>
      </c>
      <c r="C650" s="174" t="s">
        <v>827</v>
      </c>
      <c r="D650" s="172">
        <v>2</v>
      </c>
      <c r="E650" s="173">
        <v>20268</v>
      </c>
      <c r="F650" s="162"/>
    </row>
    <row r="651" spans="1:6" x14ac:dyDescent="0.3">
      <c r="A651" s="190">
        <v>642</v>
      </c>
      <c r="B651" s="170" t="s">
        <v>690</v>
      </c>
      <c r="C651" s="170" t="s">
        <v>691</v>
      </c>
      <c r="D651" s="172">
        <v>1</v>
      </c>
      <c r="E651" s="173">
        <v>121576</v>
      </c>
      <c r="F651" s="162"/>
    </row>
    <row r="652" spans="1:6" x14ac:dyDescent="0.3">
      <c r="A652" s="190">
        <v>643</v>
      </c>
      <c r="B652" s="178" t="s">
        <v>2399</v>
      </c>
      <c r="C652" s="174" t="s">
        <v>1069</v>
      </c>
      <c r="D652" s="172">
        <v>1</v>
      </c>
      <c r="E652" s="173">
        <v>3551</v>
      </c>
      <c r="F652" s="162"/>
    </row>
    <row r="653" spans="1:6" x14ac:dyDescent="0.3">
      <c r="A653" s="190">
        <v>644</v>
      </c>
      <c r="B653" s="170" t="s">
        <v>2400</v>
      </c>
      <c r="C653" s="170" t="s">
        <v>861</v>
      </c>
      <c r="D653" s="172">
        <v>1</v>
      </c>
      <c r="E653" s="173">
        <v>14532</v>
      </c>
      <c r="F653" s="162"/>
    </row>
    <row r="654" spans="1:6" x14ac:dyDescent="0.3">
      <c r="A654" s="190">
        <v>645</v>
      </c>
      <c r="B654" s="170" t="s">
        <v>2401</v>
      </c>
      <c r="C654" s="170" t="s">
        <v>780</v>
      </c>
      <c r="D654" s="172">
        <v>1</v>
      </c>
      <c r="E654" s="173">
        <v>32081</v>
      </c>
      <c r="F654" s="162"/>
    </row>
    <row r="655" spans="1:6" x14ac:dyDescent="0.3">
      <c r="A655" s="190">
        <v>646</v>
      </c>
      <c r="B655" s="178" t="s">
        <v>2402</v>
      </c>
      <c r="C655" s="174" t="s">
        <v>934</v>
      </c>
      <c r="D655" s="172">
        <v>5</v>
      </c>
      <c r="E655" s="173">
        <v>9330</v>
      </c>
      <c r="F655" s="162"/>
    </row>
    <row r="656" spans="1:6" x14ac:dyDescent="0.3">
      <c r="A656" s="190">
        <v>647</v>
      </c>
      <c r="B656" s="170" t="s">
        <v>1621</v>
      </c>
      <c r="C656" s="177" t="s">
        <v>1976</v>
      </c>
      <c r="D656" s="172">
        <v>13</v>
      </c>
      <c r="E656" s="173">
        <v>203916</v>
      </c>
      <c r="F656" s="162"/>
    </row>
    <row r="657" spans="1:6" x14ac:dyDescent="0.3">
      <c r="A657" s="190">
        <v>648</v>
      </c>
      <c r="B657" s="178" t="s">
        <v>1009</v>
      </c>
      <c r="C657" s="174" t="s">
        <v>1010</v>
      </c>
      <c r="D657" s="172">
        <v>1</v>
      </c>
      <c r="E657" s="173">
        <v>5753</v>
      </c>
      <c r="F657" s="162"/>
    </row>
    <row r="658" spans="1:6" x14ac:dyDescent="0.3">
      <c r="A658" s="190">
        <v>649</v>
      </c>
      <c r="B658" s="178" t="s">
        <v>2403</v>
      </c>
      <c r="C658" s="174" t="s">
        <v>987</v>
      </c>
      <c r="D658" s="172">
        <v>1</v>
      </c>
      <c r="E658" s="173">
        <v>6936</v>
      </c>
      <c r="F658" s="162"/>
    </row>
    <row r="659" spans="1:6" x14ac:dyDescent="0.3">
      <c r="A659" s="190">
        <v>650</v>
      </c>
      <c r="B659" s="178" t="s">
        <v>1622</v>
      </c>
      <c r="C659" s="174" t="s">
        <v>1977</v>
      </c>
      <c r="D659" s="172">
        <v>1</v>
      </c>
      <c r="E659" s="173">
        <v>7214</v>
      </c>
      <c r="F659" s="162"/>
    </row>
    <row r="660" spans="1:6" x14ac:dyDescent="0.3">
      <c r="A660" s="190">
        <v>651</v>
      </c>
      <c r="B660" s="170" t="s">
        <v>2404</v>
      </c>
      <c r="C660" s="176" t="s">
        <v>868</v>
      </c>
      <c r="D660" s="172">
        <v>4</v>
      </c>
      <c r="E660" s="173">
        <v>13929</v>
      </c>
      <c r="F660" s="162"/>
    </row>
    <row r="661" spans="1:6" x14ac:dyDescent="0.3">
      <c r="A661" s="190">
        <v>652</v>
      </c>
      <c r="B661" s="178" t="s">
        <v>668</v>
      </c>
      <c r="C661" s="174" t="s">
        <v>669</v>
      </c>
      <c r="D661" s="172">
        <v>1</v>
      </c>
      <c r="E661" s="173">
        <v>186940</v>
      </c>
      <c r="F661" s="162"/>
    </row>
    <row r="662" spans="1:6" x14ac:dyDescent="0.3">
      <c r="A662" s="190">
        <v>653</v>
      </c>
      <c r="B662" s="178" t="s">
        <v>2405</v>
      </c>
      <c r="C662" s="174" t="s">
        <v>768</v>
      </c>
      <c r="D662" s="172">
        <v>1</v>
      </c>
      <c r="E662" s="173">
        <v>44415</v>
      </c>
      <c r="F662" s="162"/>
    </row>
    <row r="663" spans="1:6" x14ac:dyDescent="0.3">
      <c r="A663" s="190">
        <v>654</v>
      </c>
      <c r="B663" s="178" t="s">
        <v>2406</v>
      </c>
      <c r="C663" s="174" t="s">
        <v>986</v>
      </c>
      <c r="D663" s="172">
        <v>8</v>
      </c>
      <c r="E663" s="173">
        <v>6936</v>
      </c>
      <c r="F663" s="162"/>
    </row>
    <row r="664" spans="1:6" x14ac:dyDescent="0.3">
      <c r="A664" s="190">
        <v>655</v>
      </c>
      <c r="B664" s="170" t="s">
        <v>2407</v>
      </c>
      <c r="C664" s="179" t="s">
        <v>1131</v>
      </c>
      <c r="D664" s="172">
        <v>3</v>
      </c>
      <c r="E664" s="173">
        <v>2705</v>
      </c>
      <c r="F664" s="162"/>
    </row>
    <row r="665" spans="1:6" x14ac:dyDescent="0.3">
      <c r="A665" s="190">
        <v>656</v>
      </c>
      <c r="B665" s="170" t="s">
        <v>1623</v>
      </c>
      <c r="C665" s="170" t="s">
        <v>1978</v>
      </c>
      <c r="D665" s="172">
        <v>6</v>
      </c>
      <c r="E665" s="173">
        <v>1627</v>
      </c>
      <c r="F665" s="162"/>
    </row>
    <row r="666" spans="1:6" x14ac:dyDescent="0.3">
      <c r="A666" s="190">
        <v>657</v>
      </c>
      <c r="B666" s="170" t="s">
        <v>2408</v>
      </c>
      <c r="C666" s="177" t="s">
        <v>1330</v>
      </c>
      <c r="D666" s="172">
        <v>1</v>
      </c>
      <c r="E666" s="173">
        <v>487</v>
      </c>
      <c r="F666" s="162"/>
    </row>
    <row r="667" spans="1:6" x14ac:dyDescent="0.3">
      <c r="A667" s="190">
        <v>658</v>
      </c>
      <c r="B667" s="178" t="s">
        <v>1624</v>
      </c>
      <c r="C667" s="174" t="s">
        <v>1979</v>
      </c>
      <c r="D667" s="172">
        <v>4</v>
      </c>
      <c r="E667" s="173">
        <v>3755</v>
      </c>
      <c r="F667" s="162"/>
    </row>
    <row r="668" spans="1:6" x14ac:dyDescent="0.3">
      <c r="A668" s="190">
        <v>659</v>
      </c>
      <c r="B668" s="178" t="s">
        <v>1625</v>
      </c>
      <c r="C668" s="174" t="s">
        <v>1980</v>
      </c>
      <c r="D668" s="172">
        <v>6</v>
      </c>
      <c r="E668" s="173">
        <v>2250</v>
      </c>
      <c r="F668" s="162"/>
    </row>
    <row r="669" spans="1:6" x14ac:dyDescent="0.3">
      <c r="A669" s="190">
        <v>660</v>
      </c>
      <c r="B669" s="178" t="s">
        <v>1626</v>
      </c>
      <c r="C669" s="174" t="s">
        <v>1981</v>
      </c>
      <c r="D669" s="172">
        <v>4</v>
      </c>
      <c r="E669" s="173">
        <v>4439</v>
      </c>
      <c r="F669" s="162"/>
    </row>
    <row r="670" spans="1:6" x14ac:dyDescent="0.3">
      <c r="A670" s="190">
        <v>661</v>
      </c>
      <c r="B670" s="170" t="s">
        <v>1627</v>
      </c>
      <c r="C670" s="176" t="s">
        <v>1982</v>
      </c>
      <c r="D670" s="172">
        <v>2</v>
      </c>
      <c r="E670" s="173">
        <v>924</v>
      </c>
      <c r="F670" s="162"/>
    </row>
    <row r="671" spans="1:6" x14ac:dyDescent="0.3">
      <c r="A671" s="190">
        <v>662</v>
      </c>
      <c r="B671" s="170" t="s">
        <v>1628</v>
      </c>
      <c r="C671" s="176" t="s">
        <v>1983</v>
      </c>
      <c r="D671" s="172">
        <v>2</v>
      </c>
      <c r="E671" s="173">
        <v>655</v>
      </c>
      <c r="F671" s="162"/>
    </row>
    <row r="672" spans="1:6" x14ac:dyDescent="0.3">
      <c r="A672" s="190">
        <v>663</v>
      </c>
      <c r="B672" s="170" t="s">
        <v>533</v>
      </c>
      <c r="C672" s="170" t="s">
        <v>2409</v>
      </c>
      <c r="D672" s="172">
        <v>24</v>
      </c>
      <c r="E672" s="173">
        <v>2457</v>
      </c>
      <c r="F672" s="162"/>
    </row>
    <row r="673" spans="1:6" x14ac:dyDescent="0.3">
      <c r="A673" s="190">
        <v>664</v>
      </c>
      <c r="B673" s="178" t="s">
        <v>2410</v>
      </c>
      <c r="C673" s="174" t="s">
        <v>1184</v>
      </c>
      <c r="D673" s="172">
        <v>2</v>
      </c>
      <c r="E673" s="173">
        <v>1760</v>
      </c>
      <c r="F673" s="162"/>
    </row>
    <row r="674" spans="1:6" x14ac:dyDescent="0.3">
      <c r="A674" s="190">
        <v>665</v>
      </c>
      <c r="B674" s="170" t="s">
        <v>1629</v>
      </c>
      <c r="C674" s="177" t="s">
        <v>1984</v>
      </c>
      <c r="D674" s="172">
        <v>1</v>
      </c>
      <c r="E674" s="173">
        <v>3063</v>
      </c>
      <c r="F674" s="162"/>
    </row>
    <row r="675" spans="1:6" x14ac:dyDescent="0.3">
      <c r="A675" s="190">
        <v>666</v>
      </c>
      <c r="B675" s="170" t="s">
        <v>2411</v>
      </c>
      <c r="C675" s="170" t="s">
        <v>1389</v>
      </c>
      <c r="D675" s="172">
        <v>54</v>
      </c>
      <c r="E675" s="173">
        <v>104</v>
      </c>
      <c r="F675" s="162"/>
    </row>
    <row r="676" spans="1:6" x14ac:dyDescent="0.3">
      <c r="A676" s="190">
        <v>667</v>
      </c>
      <c r="B676" s="170" t="s">
        <v>1630</v>
      </c>
      <c r="C676" s="170" t="s">
        <v>1985</v>
      </c>
      <c r="D676" s="172">
        <v>19</v>
      </c>
      <c r="E676" s="173">
        <v>68</v>
      </c>
      <c r="F676" s="162"/>
    </row>
    <row r="677" spans="1:6" x14ac:dyDescent="0.3">
      <c r="A677" s="190">
        <v>668</v>
      </c>
      <c r="B677" s="175" t="s">
        <v>1631</v>
      </c>
      <c r="C677" s="175" t="s">
        <v>1986</v>
      </c>
      <c r="D677" s="172">
        <v>10</v>
      </c>
      <c r="E677" s="173">
        <v>56</v>
      </c>
      <c r="F677" s="162"/>
    </row>
    <row r="678" spans="1:6" x14ac:dyDescent="0.3">
      <c r="A678" s="190">
        <v>669</v>
      </c>
      <c r="B678" s="174" t="s">
        <v>1632</v>
      </c>
      <c r="C678" s="174" t="s">
        <v>1987</v>
      </c>
      <c r="D678" s="172">
        <v>3</v>
      </c>
      <c r="E678" s="173">
        <v>80</v>
      </c>
      <c r="F678" s="162"/>
    </row>
    <row r="679" spans="1:6" x14ac:dyDescent="0.3">
      <c r="A679" s="190">
        <v>670</v>
      </c>
      <c r="B679" s="170" t="s">
        <v>2412</v>
      </c>
      <c r="C679" s="170" t="s">
        <v>1168</v>
      </c>
      <c r="D679" s="172">
        <v>6</v>
      </c>
      <c r="E679" s="173">
        <v>2124</v>
      </c>
      <c r="F679" s="162"/>
    </row>
    <row r="680" spans="1:6" x14ac:dyDescent="0.3">
      <c r="A680" s="190">
        <v>671</v>
      </c>
      <c r="B680" s="178" t="s">
        <v>1633</v>
      </c>
      <c r="C680" s="174" t="s">
        <v>1988</v>
      </c>
      <c r="D680" s="172">
        <v>2</v>
      </c>
      <c r="E680" s="173">
        <v>7092</v>
      </c>
      <c r="F680" s="162"/>
    </row>
    <row r="681" spans="1:6" x14ac:dyDescent="0.3">
      <c r="A681" s="190">
        <v>672</v>
      </c>
      <c r="B681" s="170" t="s">
        <v>1634</v>
      </c>
      <c r="C681" s="170" t="s">
        <v>1989</v>
      </c>
      <c r="D681" s="172">
        <v>46</v>
      </c>
      <c r="E681" s="173">
        <v>2683</v>
      </c>
      <c r="F681" s="162"/>
    </row>
    <row r="682" spans="1:6" x14ac:dyDescent="0.3">
      <c r="A682" s="190">
        <v>673</v>
      </c>
      <c r="B682" s="178" t="s">
        <v>2413</v>
      </c>
      <c r="C682" s="174" t="s">
        <v>1124</v>
      </c>
      <c r="D682" s="172">
        <v>8</v>
      </c>
      <c r="E682" s="173">
        <v>3344</v>
      </c>
      <c r="F682" s="162"/>
    </row>
    <row r="683" spans="1:6" x14ac:dyDescent="0.3">
      <c r="A683" s="190">
        <v>674</v>
      </c>
      <c r="B683" s="178" t="s">
        <v>1635</v>
      </c>
      <c r="C683" s="174" t="s">
        <v>1990</v>
      </c>
      <c r="D683" s="172">
        <v>7</v>
      </c>
      <c r="E683" s="173">
        <v>421</v>
      </c>
      <c r="F683" s="162"/>
    </row>
    <row r="684" spans="1:6" x14ac:dyDescent="0.3">
      <c r="A684" s="190">
        <v>675</v>
      </c>
      <c r="B684" s="170" t="s">
        <v>1636</v>
      </c>
      <c r="C684" s="176" t="s">
        <v>1991</v>
      </c>
      <c r="D684" s="172">
        <v>7</v>
      </c>
      <c r="E684" s="173">
        <v>375</v>
      </c>
      <c r="F684" s="162"/>
    </row>
    <row r="685" spans="1:6" x14ac:dyDescent="0.3">
      <c r="A685" s="190">
        <v>676</v>
      </c>
      <c r="B685" s="170" t="s">
        <v>1637</v>
      </c>
      <c r="C685" s="179" t="s">
        <v>1992</v>
      </c>
      <c r="D685" s="172">
        <v>1</v>
      </c>
      <c r="E685" s="173">
        <v>18585</v>
      </c>
      <c r="F685" s="162"/>
    </row>
    <row r="686" spans="1:6" x14ac:dyDescent="0.3">
      <c r="A686" s="190">
        <v>677</v>
      </c>
      <c r="B686" s="178" t="s">
        <v>2414</v>
      </c>
      <c r="C686" s="174" t="s">
        <v>1266</v>
      </c>
      <c r="D686" s="172">
        <v>49</v>
      </c>
      <c r="E686" s="173">
        <v>1603</v>
      </c>
      <c r="F686" s="162"/>
    </row>
    <row r="687" spans="1:6" x14ac:dyDescent="0.3">
      <c r="A687" s="190">
        <v>678</v>
      </c>
      <c r="B687" s="178" t="s">
        <v>1638</v>
      </c>
      <c r="C687" s="174" t="s">
        <v>1993</v>
      </c>
      <c r="D687" s="172">
        <v>1</v>
      </c>
      <c r="E687" s="173">
        <v>4752</v>
      </c>
      <c r="F687" s="162"/>
    </row>
    <row r="688" spans="1:6" x14ac:dyDescent="0.3">
      <c r="A688" s="190">
        <v>679</v>
      </c>
      <c r="B688" s="178" t="s">
        <v>2415</v>
      </c>
      <c r="C688" s="174" t="s">
        <v>892</v>
      </c>
      <c r="D688" s="172">
        <v>2</v>
      </c>
      <c r="E688" s="173">
        <v>12260</v>
      </c>
      <c r="F688" s="162"/>
    </row>
    <row r="689" spans="1:6" x14ac:dyDescent="0.3">
      <c r="A689" s="190">
        <v>680</v>
      </c>
      <c r="B689" s="178" t="s">
        <v>2416</v>
      </c>
      <c r="C689" s="174" t="s">
        <v>769</v>
      </c>
      <c r="D689" s="172">
        <v>1</v>
      </c>
      <c r="E689" s="173">
        <v>36643</v>
      </c>
      <c r="F689" s="162"/>
    </row>
    <row r="690" spans="1:6" x14ac:dyDescent="0.3">
      <c r="A690" s="190">
        <v>681</v>
      </c>
      <c r="B690" s="178" t="s">
        <v>2417</v>
      </c>
      <c r="C690" s="174" t="s">
        <v>723</v>
      </c>
      <c r="D690" s="172">
        <v>2</v>
      </c>
      <c r="E690" s="173">
        <v>97756</v>
      </c>
      <c r="F690" s="162"/>
    </row>
    <row r="691" spans="1:6" x14ac:dyDescent="0.3">
      <c r="A691" s="190">
        <v>682</v>
      </c>
      <c r="B691" s="178" t="s">
        <v>2418</v>
      </c>
      <c r="C691" s="174" t="s">
        <v>717</v>
      </c>
      <c r="D691" s="172">
        <v>5</v>
      </c>
      <c r="E691" s="173">
        <v>81047</v>
      </c>
      <c r="F691" s="162"/>
    </row>
    <row r="692" spans="1:6" x14ac:dyDescent="0.3">
      <c r="A692" s="190">
        <v>683</v>
      </c>
      <c r="B692" s="170" t="s">
        <v>1639</v>
      </c>
      <c r="C692" s="170" t="s">
        <v>1994</v>
      </c>
      <c r="D692" s="172">
        <v>1</v>
      </c>
      <c r="E692" s="173">
        <v>3780</v>
      </c>
      <c r="F692" s="162"/>
    </row>
    <row r="693" spans="1:6" x14ac:dyDescent="0.3">
      <c r="A693" s="190">
        <v>684</v>
      </c>
      <c r="B693" s="170" t="s">
        <v>2419</v>
      </c>
      <c r="C693" s="179" t="s">
        <v>2420</v>
      </c>
      <c r="D693" s="172">
        <v>12</v>
      </c>
      <c r="E693" s="173">
        <v>8444</v>
      </c>
      <c r="F693" s="162"/>
    </row>
    <row r="694" spans="1:6" x14ac:dyDescent="0.3">
      <c r="A694" s="190">
        <v>685</v>
      </c>
      <c r="B694" s="178" t="s">
        <v>2421</v>
      </c>
      <c r="C694" s="174" t="s">
        <v>2422</v>
      </c>
      <c r="D694" s="172">
        <v>1</v>
      </c>
      <c r="E694" s="173">
        <v>2065</v>
      </c>
      <c r="F694" s="162"/>
    </row>
    <row r="695" spans="1:6" x14ac:dyDescent="0.3">
      <c r="A695" s="190">
        <v>686</v>
      </c>
      <c r="B695" s="178" t="s">
        <v>534</v>
      </c>
      <c r="C695" s="174" t="s">
        <v>535</v>
      </c>
      <c r="D695" s="172">
        <v>3</v>
      </c>
      <c r="E695" s="173">
        <v>9744</v>
      </c>
      <c r="F695" s="162"/>
    </row>
    <row r="696" spans="1:6" x14ac:dyDescent="0.3">
      <c r="A696" s="190">
        <v>687</v>
      </c>
      <c r="B696" s="170" t="s">
        <v>2423</v>
      </c>
      <c r="C696" s="170" t="s">
        <v>997</v>
      </c>
      <c r="D696" s="172">
        <v>1</v>
      </c>
      <c r="E696" s="173">
        <v>6373</v>
      </c>
      <c r="F696" s="162"/>
    </row>
    <row r="697" spans="1:6" x14ac:dyDescent="0.3">
      <c r="A697" s="190">
        <v>688</v>
      </c>
      <c r="B697" s="170" t="s">
        <v>2424</v>
      </c>
      <c r="C697" s="176" t="s">
        <v>953</v>
      </c>
      <c r="D697" s="172">
        <v>1</v>
      </c>
      <c r="E697" s="173">
        <v>8298</v>
      </c>
      <c r="F697" s="162"/>
    </row>
    <row r="698" spans="1:6" x14ac:dyDescent="0.3">
      <c r="A698" s="190">
        <v>689</v>
      </c>
      <c r="B698" s="170" t="s">
        <v>536</v>
      </c>
      <c r="C698" s="170" t="s">
        <v>537</v>
      </c>
      <c r="D698" s="172">
        <v>12</v>
      </c>
      <c r="E698" s="173">
        <v>2625</v>
      </c>
      <c r="F698" s="162"/>
    </row>
    <row r="699" spans="1:6" x14ac:dyDescent="0.3">
      <c r="A699" s="190">
        <v>690</v>
      </c>
      <c r="B699" s="170" t="s">
        <v>2425</v>
      </c>
      <c r="C699" s="170" t="s">
        <v>1308</v>
      </c>
      <c r="D699" s="172">
        <v>32</v>
      </c>
      <c r="E699" s="173">
        <v>633</v>
      </c>
      <c r="F699" s="162"/>
    </row>
    <row r="700" spans="1:6" x14ac:dyDescent="0.3">
      <c r="A700" s="190">
        <v>691</v>
      </c>
      <c r="B700" s="170" t="s">
        <v>2426</v>
      </c>
      <c r="C700" s="170" t="s">
        <v>585</v>
      </c>
      <c r="D700" s="172">
        <v>1</v>
      </c>
      <c r="E700" s="173">
        <v>601272</v>
      </c>
      <c r="F700" s="162"/>
    </row>
    <row r="701" spans="1:6" x14ac:dyDescent="0.3">
      <c r="A701" s="190">
        <v>692</v>
      </c>
      <c r="B701" s="178" t="s">
        <v>2427</v>
      </c>
      <c r="C701" s="174" t="s">
        <v>673</v>
      </c>
      <c r="D701" s="172">
        <v>1</v>
      </c>
      <c r="E701" s="173">
        <v>144610</v>
      </c>
      <c r="F701" s="162"/>
    </row>
    <row r="702" spans="1:6" x14ac:dyDescent="0.3">
      <c r="A702" s="190">
        <v>693</v>
      </c>
      <c r="B702" s="170" t="s">
        <v>1640</v>
      </c>
      <c r="C702" s="170" t="s">
        <v>1995</v>
      </c>
      <c r="D702" s="172">
        <v>8</v>
      </c>
      <c r="E702" s="173">
        <v>23989</v>
      </c>
      <c r="F702" s="162"/>
    </row>
    <row r="703" spans="1:6" x14ac:dyDescent="0.3">
      <c r="A703" s="190">
        <v>694</v>
      </c>
      <c r="B703" s="170" t="s">
        <v>2428</v>
      </c>
      <c r="C703" s="177" t="s">
        <v>584</v>
      </c>
      <c r="D703" s="172">
        <v>1</v>
      </c>
      <c r="E703" s="173">
        <v>498556</v>
      </c>
      <c r="F703" s="162"/>
    </row>
    <row r="704" spans="1:6" x14ac:dyDescent="0.3">
      <c r="A704" s="190">
        <v>695</v>
      </c>
      <c r="B704" s="170" t="s">
        <v>2429</v>
      </c>
      <c r="C704" s="176" t="s">
        <v>580</v>
      </c>
      <c r="D704" s="172">
        <v>1</v>
      </c>
      <c r="E704" s="173">
        <v>643289</v>
      </c>
      <c r="F704" s="162"/>
    </row>
    <row r="705" spans="1:6" x14ac:dyDescent="0.3">
      <c r="A705" s="190">
        <v>696</v>
      </c>
      <c r="B705" s="178" t="s">
        <v>2430</v>
      </c>
      <c r="C705" s="174" t="s">
        <v>579</v>
      </c>
      <c r="D705" s="172">
        <v>1</v>
      </c>
      <c r="E705" s="173">
        <v>661773</v>
      </c>
      <c r="F705" s="162"/>
    </row>
    <row r="706" spans="1:6" x14ac:dyDescent="0.3">
      <c r="A706" s="190">
        <v>697</v>
      </c>
      <c r="B706" s="170" t="s">
        <v>538</v>
      </c>
      <c r="C706" s="170" t="s">
        <v>2431</v>
      </c>
      <c r="D706" s="172">
        <v>4</v>
      </c>
      <c r="E706" s="173">
        <v>2368</v>
      </c>
      <c r="F706" s="162"/>
    </row>
    <row r="707" spans="1:6" x14ac:dyDescent="0.3">
      <c r="A707" s="190">
        <v>698</v>
      </c>
      <c r="B707" s="178" t="s">
        <v>1641</v>
      </c>
      <c r="C707" s="174" t="s">
        <v>1996</v>
      </c>
      <c r="D707" s="172">
        <v>8</v>
      </c>
      <c r="E707" s="173">
        <v>1469</v>
      </c>
      <c r="F707" s="162"/>
    </row>
    <row r="708" spans="1:6" x14ac:dyDescent="0.3">
      <c r="A708" s="190">
        <v>699</v>
      </c>
      <c r="B708" s="178" t="s">
        <v>2432</v>
      </c>
      <c r="C708" s="174" t="s">
        <v>786</v>
      </c>
      <c r="D708" s="172">
        <v>3</v>
      </c>
      <c r="E708" s="173">
        <v>28550</v>
      </c>
      <c r="F708" s="162"/>
    </row>
    <row r="709" spans="1:6" x14ac:dyDescent="0.3">
      <c r="A709" s="190">
        <v>700</v>
      </c>
      <c r="B709" s="170" t="s">
        <v>1642</v>
      </c>
      <c r="C709" s="170" t="s">
        <v>1997</v>
      </c>
      <c r="D709" s="172">
        <v>2</v>
      </c>
      <c r="E709" s="173">
        <v>672</v>
      </c>
      <c r="F709" s="162"/>
    </row>
    <row r="710" spans="1:6" x14ac:dyDescent="0.3">
      <c r="A710" s="190">
        <v>701</v>
      </c>
      <c r="B710" s="170" t="s">
        <v>1643</v>
      </c>
      <c r="C710" s="170" t="s">
        <v>1998</v>
      </c>
      <c r="D710" s="172">
        <v>2</v>
      </c>
      <c r="E710" s="173">
        <v>980</v>
      </c>
      <c r="F710" s="162"/>
    </row>
    <row r="711" spans="1:6" x14ac:dyDescent="0.3">
      <c r="A711" s="190">
        <v>702</v>
      </c>
      <c r="B711" s="178" t="s">
        <v>2433</v>
      </c>
      <c r="C711" s="174" t="s">
        <v>2434</v>
      </c>
      <c r="D711" s="172">
        <v>3</v>
      </c>
      <c r="E711" s="173">
        <v>2614</v>
      </c>
      <c r="F711" s="162"/>
    </row>
    <row r="712" spans="1:6" x14ac:dyDescent="0.3">
      <c r="A712" s="190">
        <v>703</v>
      </c>
      <c r="B712" s="170" t="s">
        <v>1644</v>
      </c>
      <c r="C712" s="170" t="s">
        <v>1999</v>
      </c>
      <c r="D712" s="172">
        <v>1</v>
      </c>
      <c r="E712" s="173">
        <v>370</v>
      </c>
      <c r="F712" s="162"/>
    </row>
    <row r="713" spans="1:6" x14ac:dyDescent="0.3">
      <c r="A713" s="190">
        <v>704</v>
      </c>
      <c r="B713" s="178" t="s">
        <v>1645</v>
      </c>
      <c r="C713" s="174" t="s">
        <v>2000</v>
      </c>
      <c r="D713" s="172">
        <v>1</v>
      </c>
      <c r="E713" s="173">
        <v>331</v>
      </c>
      <c r="F713" s="162"/>
    </row>
    <row r="714" spans="1:6" x14ac:dyDescent="0.3">
      <c r="A714" s="190">
        <v>705</v>
      </c>
      <c r="B714" s="170" t="s">
        <v>1646</v>
      </c>
      <c r="C714" s="170" t="s">
        <v>2001</v>
      </c>
      <c r="D714" s="172">
        <v>4</v>
      </c>
      <c r="E714" s="173">
        <v>9522</v>
      </c>
      <c r="F714" s="162"/>
    </row>
    <row r="715" spans="1:6" x14ac:dyDescent="0.3">
      <c r="A715" s="190">
        <v>706</v>
      </c>
      <c r="B715" s="170" t="s">
        <v>1647</v>
      </c>
      <c r="C715" s="170" t="s">
        <v>2002</v>
      </c>
      <c r="D715" s="172">
        <v>24</v>
      </c>
      <c r="E715" s="173">
        <v>4833</v>
      </c>
      <c r="F715" s="162"/>
    </row>
    <row r="716" spans="1:6" x14ac:dyDescent="0.3">
      <c r="A716" s="190">
        <v>707</v>
      </c>
      <c r="B716" s="178" t="s">
        <v>1648</v>
      </c>
      <c r="C716" s="174" t="s">
        <v>2003</v>
      </c>
      <c r="D716" s="172">
        <v>33</v>
      </c>
      <c r="E716" s="173">
        <v>787</v>
      </c>
      <c r="F716" s="162"/>
    </row>
    <row r="717" spans="1:6" x14ac:dyDescent="0.3">
      <c r="A717" s="190">
        <v>708</v>
      </c>
      <c r="B717" s="170" t="s">
        <v>2435</v>
      </c>
      <c r="C717" s="179" t="s">
        <v>1359</v>
      </c>
      <c r="D717" s="172">
        <v>257</v>
      </c>
      <c r="E717" s="173">
        <v>398</v>
      </c>
      <c r="F717" s="162"/>
    </row>
    <row r="718" spans="1:6" x14ac:dyDescent="0.3">
      <c r="A718" s="190">
        <v>709</v>
      </c>
      <c r="B718" s="178" t="s">
        <v>1649</v>
      </c>
      <c r="C718" s="174" t="s">
        <v>2004</v>
      </c>
      <c r="D718" s="172">
        <v>1</v>
      </c>
      <c r="E718" s="173">
        <v>11137</v>
      </c>
      <c r="F718" s="162"/>
    </row>
    <row r="719" spans="1:6" x14ac:dyDescent="0.3">
      <c r="A719" s="190">
        <v>710</v>
      </c>
      <c r="B719" s="178" t="s">
        <v>1650</v>
      </c>
      <c r="C719" s="174" t="s">
        <v>2005</v>
      </c>
      <c r="D719" s="172">
        <v>61</v>
      </c>
      <c r="E719" s="173">
        <v>181</v>
      </c>
      <c r="F719" s="162"/>
    </row>
    <row r="720" spans="1:6" x14ac:dyDescent="0.3">
      <c r="A720" s="190">
        <v>711</v>
      </c>
      <c r="B720" s="178" t="s">
        <v>1651</v>
      </c>
      <c r="C720" s="174" t="s">
        <v>2006</v>
      </c>
      <c r="D720" s="172">
        <v>5</v>
      </c>
      <c r="E720" s="173">
        <v>56</v>
      </c>
      <c r="F720" s="162"/>
    </row>
    <row r="721" spans="1:6" x14ac:dyDescent="0.3">
      <c r="A721" s="190">
        <v>712</v>
      </c>
      <c r="B721" s="178" t="s">
        <v>2436</v>
      </c>
      <c r="C721" s="174" t="s">
        <v>915</v>
      </c>
      <c r="D721" s="172">
        <v>9</v>
      </c>
      <c r="E721" s="173">
        <v>12937</v>
      </c>
      <c r="F721" s="162"/>
    </row>
    <row r="722" spans="1:6" x14ac:dyDescent="0.3">
      <c r="A722" s="190">
        <v>713</v>
      </c>
      <c r="B722" s="170" t="s">
        <v>2437</v>
      </c>
      <c r="C722" s="170" t="s">
        <v>1213</v>
      </c>
      <c r="D722" s="172">
        <v>15</v>
      </c>
      <c r="E722" s="173">
        <v>1473</v>
      </c>
      <c r="F722" s="162"/>
    </row>
    <row r="723" spans="1:6" x14ac:dyDescent="0.3">
      <c r="A723" s="190">
        <v>714</v>
      </c>
      <c r="B723" s="170" t="s">
        <v>2438</v>
      </c>
      <c r="C723" s="177" t="s">
        <v>1104</v>
      </c>
      <c r="D723" s="172">
        <v>2</v>
      </c>
      <c r="E723" s="173">
        <v>3070</v>
      </c>
      <c r="F723" s="162"/>
    </row>
    <row r="724" spans="1:6" x14ac:dyDescent="0.3">
      <c r="A724" s="190">
        <v>715</v>
      </c>
      <c r="B724" s="170" t="s">
        <v>2439</v>
      </c>
      <c r="C724" s="177" t="s">
        <v>971</v>
      </c>
      <c r="D724" s="172">
        <v>3</v>
      </c>
      <c r="E724" s="173">
        <v>7427</v>
      </c>
      <c r="F724" s="162"/>
    </row>
    <row r="725" spans="1:6" x14ac:dyDescent="0.3">
      <c r="A725" s="190">
        <v>716</v>
      </c>
      <c r="B725" s="170" t="s">
        <v>2440</v>
      </c>
      <c r="C725" s="171" t="s">
        <v>1000</v>
      </c>
      <c r="D725" s="172">
        <v>23</v>
      </c>
      <c r="E725" s="173">
        <v>6104</v>
      </c>
      <c r="F725" s="162"/>
    </row>
    <row r="726" spans="1:6" x14ac:dyDescent="0.3">
      <c r="A726" s="190">
        <v>717</v>
      </c>
      <c r="B726" s="170" t="s">
        <v>1652</v>
      </c>
      <c r="C726" s="170" t="s">
        <v>2007</v>
      </c>
      <c r="D726" s="172">
        <v>1</v>
      </c>
      <c r="E726" s="173">
        <v>10451</v>
      </c>
      <c r="F726" s="162"/>
    </row>
    <row r="727" spans="1:6" x14ac:dyDescent="0.3">
      <c r="A727" s="190">
        <v>718</v>
      </c>
      <c r="B727" s="170" t="s">
        <v>1653</v>
      </c>
      <c r="C727" s="170" t="s">
        <v>2008</v>
      </c>
      <c r="D727" s="172">
        <v>1</v>
      </c>
      <c r="E727" s="173">
        <v>279</v>
      </c>
      <c r="F727" s="162"/>
    </row>
    <row r="728" spans="1:6" x14ac:dyDescent="0.3">
      <c r="A728" s="190">
        <v>719</v>
      </c>
      <c r="B728" s="178" t="s">
        <v>1654</v>
      </c>
      <c r="C728" s="174" t="s">
        <v>2009</v>
      </c>
      <c r="D728" s="172">
        <v>1</v>
      </c>
      <c r="E728" s="173">
        <v>970</v>
      </c>
      <c r="F728" s="162"/>
    </row>
    <row r="729" spans="1:6" x14ac:dyDescent="0.3">
      <c r="A729" s="190">
        <v>720</v>
      </c>
      <c r="B729" s="170" t="s">
        <v>1205</v>
      </c>
      <c r="C729" s="171" t="s">
        <v>1206</v>
      </c>
      <c r="D729" s="172">
        <v>106</v>
      </c>
      <c r="E729" s="173">
        <v>1854</v>
      </c>
      <c r="F729" s="162"/>
    </row>
    <row r="730" spans="1:6" x14ac:dyDescent="0.3">
      <c r="A730" s="190">
        <v>721</v>
      </c>
      <c r="B730" s="170" t="s">
        <v>2441</v>
      </c>
      <c r="C730" s="176" t="s">
        <v>744</v>
      </c>
      <c r="D730" s="172">
        <v>8</v>
      </c>
      <c r="E730" s="173">
        <v>66925</v>
      </c>
      <c r="F730" s="162"/>
    </row>
    <row r="731" spans="1:6" x14ac:dyDescent="0.3">
      <c r="A731" s="190">
        <v>722</v>
      </c>
      <c r="B731" s="178" t="s">
        <v>1655</v>
      </c>
      <c r="C731" s="174" t="s">
        <v>2010</v>
      </c>
      <c r="D731" s="172">
        <v>28</v>
      </c>
      <c r="E731" s="173">
        <v>1007</v>
      </c>
      <c r="F731" s="162"/>
    </row>
    <row r="732" spans="1:6" x14ac:dyDescent="0.3">
      <c r="A732" s="190">
        <v>723</v>
      </c>
      <c r="B732" s="170" t="s">
        <v>2442</v>
      </c>
      <c r="C732" s="176" t="s">
        <v>784</v>
      </c>
      <c r="D732" s="172">
        <v>7</v>
      </c>
      <c r="E732" s="173">
        <v>24875</v>
      </c>
      <c r="F732" s="162"/>
    </row>
    <row r="733" spans="1:6" x14ac:dyDescent="0.3">
      <c r="A733" s="190">
        <v>724</v>
      </c>
      <c r="B733" s="170" t="s">
        <v>2443</v>
      </c>
      <c r="C733" s="176" t="s">
        <v>771</v>
      </c>
      <c r="D733" s="172">
        <v>1</v>
      </c>
      <c r="E733" s="173">
        <v>41377</v>
      </c>
      <c r="F733" s="162"/>
    </row>
    <row r="734" spans="1:6" x14ac:dyDescent="0.3">
      <c r="A734" s="190">
        <v>725</v>
      </c>
      <c r="B734" s="170" t="s">
        <v>539</v>
      </c>
      <c r="C734" s="176" t="s">
        <v>2444</v>
      </c>
      <c r="D734" s="172">
        <v>7</v>
      </c>
      <c r="E734" s="173">
        <v>27816</v>
      </c>
      <c r="F734" s="162"/>
    </row>
    <row r="735" spans="1:6" x14ac:dyDescent="0.3">
      <c r="A735" s="190">
        <v>726</v>
      </c>
      <c r="B735" s="178" t="s">
        <v>540</v>
      </c>
      <c r="C735" s="174" t="s">
        <v>541</v>
      </c>
      <c r="D735" s="172">
        <v>7</v>
      </c>
      <c r="E735" s="173">
        <v>35831</v>
      </c>
      <c r="F735" s="162"/>
    </row>
    <row r="736" spans="1:6" x14ac:dyDescent="0.3">
      <c r="A736" s="190">
        <v>727</v>
      </c>
      <c r="B736" s="178" t="s">
        <v>542</v>
      </c>
      <c r="C736" s="174" t="s">
        <v>2445</v>
      </c>
      <c r="D736" s="172">
        <v>4</v>
      </c>
      <c r="E736" s="173">
        <v>38065</v>
      </c>
      <c r="F736" s="162"/>
    </row>
    <row r="737" spans="1:6" x14ac:dyDescent="0.3">
      <c r="A737" s="190">
        <v>728</v>
      </c>
      <c r="B737" s="178" t="s">
        <v>1656</v>
      </c>
      <c r="C737" s="174" t="s">
        <v>2011</v>
      </c>
      <c r="D737" s="172">
        <v>20</v>
      </c>
      <c r="E737" s="173">
        <v>4207</v>
      </c>
      <c r="F737" s="162"/>
    </row>
    <row r="738" spans="1:6" x14ac:dyDescent="0.3">
      <c r="A738" s="190">
        <v>729</v>
      </c>
      <c r="B738" s="178" t="s">
        <v>1657</v>
      </c>
      <c r="C738" s="174" t="s">
        <v>2012</v>
      </c>
      <c r="D738" s="172">
        <v>21</v>
      </c>
      <c r="E738" s="173">
        <v>938</v>
      </c>
      <c r="F738" s="162"/>
    </row>
    <row r="739" spans="1:6" x14ac:dyDescent="0.3">
      <c r="A739" s="190">
        <v>730</v>
      </c>
      <c r="B739" s="178" t="s">
        <v>1658</v>
      </c>
      <c r="C739" s="174" t="s">
        <v>2013</v>
      </c>
      <c r="D739" s="172">
        <v>10</v>
      </c>
      <c r="E739" s="173">
        <v>616</v>
      </c>
      <c r="F739" s="162"/>
    </row>
    <row r="740" spans="1:6" x14ac:dyDescent="0.3">
      <c r="A740" s="190">
        <v>731</v>
      </c>
      <c r="B740" s="178" t="s">
        <v>1659</v>
      </c>
      <c r="C740" s="174" t="s">
        <v>2014</v>
      </c>
      <c r="D740" s="172">
        <v>3</v>
      </c>
      <c r="E740" s="173">
        <v>1423</v>
      </c>
      <c r="F740" s="162"/>
    </row>
    <row r="741" spans="1:6" x14ac:dyDescent="0.3">
      <c r="A741" s="190">
        <v>732</v>
      </c>
      <c r="B741" s="170" t="s">
        <v>1660</v>
      </c>
      <c r="C741" s="179" t="s">
        <v>2015</v>
      </c>
      <c r="D741" s="172">
        <v>192</v>
      </c>
      <c r="E741" s="173">
        <v>89</v>
      </c>
      <c r="F741" s="162"/>
    </row>
    <row r="742" spans="1:6" x14ac:dyDescent="0.3">
      <c r="A742" s="190">
        <v>733</v>
      </c>
      <c r="B742" s="178" t="s">
        <v>1661</v>
      </c>
      <c r="C742" s="174" t="s">
        <v>2016</v>
      </c>
      <c r="D742" s="172">
        <v>394</v>
      </c>
      <c r="E742" s="173">
        <v>138</v>
      </c>
      <c r="F742" s="162"/>
    </row>
    <row r="743" spans="1:6" x14ac:dyDescent="0.3">
      <c r="A743" s="190">
        <v>734</v>
      </c>
      <c r="B743" s="178" t="s">
        <v>1662</v>
      </c>
      <c r="C743" s="174" t="s">
        <v>2017</v>
      </c>
      <c r="D743" s="172">
        <v>129</v>
      </c>
      <c r="E743" s="173">
        <v>79</v>
      </c>
      <c r="F743" s="162"/>
    </row>
    <row r="744" spans="1:6" x14ac:dyDescent="0.3">
      <c r="A744" s="190">
        <v>735</v>
      </c>
      <c r="B744" s="178" t="s">
        <v>2446</v>
      </c>
      <c r="C744" s="174" t="s">
        <v>2447</v>
      </c>
      <c r="D744" s="172">
        <v>1</v>
      </c>
      <c r="E744" s="173">
        <v>9284</v>
      </c>
      <c r="F744" s="162"/>
    </row>
    <row r="745" spans="1:6" x14ac:dyDescent="0.3">
      <c r="A745" s="190">
        <v>736</v>
      </c>
      <c r="B745" s="178" t="s">
        <v>2448</v>
      </c>
      <c r="C745" s="174" t="s">
        <v>1167</v>
      </c>
      <c r="D745" s="172">
        <v>22</v>
      </c>
      <c r="E745" s="173">
        <v>2567</v>
      </c>
      <c r="F745" s="162"/>
    </row>
    <row r="746" spans="1:6" x14ac:dyDescent="0.3">
      <c r="A746" s="190">
        <v>737</v>
      </c>
      <c r="B746" s="178" t="s">
        <v>1663</v>
      </c>
      <c r="C746" s="174" t="s">
        <v>2018</v>
      </c>
      <c r="D746" s="172">
        <v>2</v>
      </c>
      <c r="E746" s="173">
        <v>535</v>
      </c>
      <c r="F746" s="162"/>
    </row>
    <row r="747" spans="1:6" x14ac:dyDescent="0.3">
      <c r="A747" s="190">
        <v>738</v>
      </c>
      <c r="B747" s="178" t="s">
        <v>1664</v>
      </c>
      <c r="C747" s="170" t="s">
        <v>2019</v>
      </c>
      <c r="D747" s="172">
        <v>1</v>
      </c>
      <c r="E747" s="173">
        <v>5954</v>
      </c>
      <c r="F747" s="162"/>
    </row>
    <row r="748" spans="1:6" x14ac:dyDescent="0.3">
      <c r="A748" s="190">
        <v>739</v>
      </c>
      <c r="B748" s="170" t="s">
        <v>2449</v>
      </c>
      <c r="C748" s="170" t="s">
        <v>1299</v>
      </c>
      <c r="D748" s="172">
        <v>207</v>
      </c>
      <c r="E748" s="173">
        <v>708</v>
      </c>
      <c r="F748" s="162"/>
    </row>
    <row r="749" spans="1:6" x14ac:dyDescent="0.3">
      <c r="A749" s="190">
        <v>740</v>
      </c>
      <c r="B749" s="170" t="s">
        <v>543</v>
      </c>
      <c r="C749" s="170" t="s">
        <v>2450</v>
      </c>
      <c r="D749" s="172">
        <v>6</v>
      </c>
      <c r="E749" s="173">
        <v>19303</v>
      </c>
      <c r="F749" s="162"/>
    </row>
    <row r="750" spans="1:6" x14ac:dyDescent="0.3">
      <c r="A750" s="190">
        <v>741</v>
      </c>
      <c r="B750" s="170" t="s">
        <v>1665</v>
      </c>
      <c r="C750" s="170" t="s">
        <v>2020</v>
      </c>
      <c r="D750" s="172">
        <v>8</v>
      </c>
      <c r="E750" s="173">
        <v>67</v>
      </c>
      <c r="F750" s="162"/>
    </row>
    <row r="751" spans="1:6" x14ac:dyDescent="0.3">
      <c r="A751" s="190">
        <v>742</v>
      </c>
      <c r="B751" s="170" t="s">
        <v>1666</v>
      </c>
      <c r="C751" s="179" t="s">
        <v>2021</v>
      </c>
      <c r="D751" s="172">
        <v>7</v>
      </c>
      <c r="E751" s="173">
        <v>1054</v>
      </c>
      <c r="F751" s="162"/>
    </row>
    <row r="752" spans="1:6" x14ac:dyDescent="0.3">
      <c r="A752" s="190">
        <v>743</v>
      </c>
      <c r="B752" s="170" t="s">
        <v>1667</v>
      </c>
      <c r="C752" s="170" t="s">
        <v>2022</v>
      </c>
      <c r="D752" s="172">
        <v>30</v>
      </c>
      <c r="E752" s="173">
        <v>280</v>
      </c>
      <c r="F752" s="162"/>
    </row>
    <row r="753" spans="1:6" x14ac:dyDescent="0.3">
      <c r="A753" s="190">
        <v>744</v>
      </c>
      <c r="B753" s="170" t="s">
        <v>1668</v>
      </c>
      <c r="C753" s="171" t="s">
        <v>2023</v>
      </c>
      <c r="D753" s="172">
        <v>22</v>
      </c>
      <c r="E753" s="173">
        <v>883</v>
      </c>
      <c r="F753" s="162"/>
    </row>
    <row r="754" spans="1:6" x14ac:dyDescent="0.3">
      <c r="A754" s="190">
        <v>745</v>
      </c>
      <c r="B754" s="178" t="s">
        <v>1669</v>
      </c>
      <c r="C754" s="174" t="s">
        <v>2024</v>
      </c>
      <c r="D754" s="172">
        <v>11</v>
      </c>
      <c r="E754" s="173">
        <v>2289</v>
      </c>
      <c r="F754" s="162"/>
    </row>
    <row r="755" spans="1:6" x14ac:dyDescent="0.3">
      <c r="A755" s="190">
        <v>746</v>
      </c>
      <c r="B755" s="178" t="s">
        <v>1670</v>
      </c>
      <c r="C755" s="174" t="s">
        <v>2025</v>
      </c>
      <c r="D755" s="172">
        <v>6</v>
      </c>
      <c r="E755" s="173">
        <v>3531</v>
      </c>
      <c r="F755" s="162"/>
    </row>
    <row r="756" spans="1:6" x14ac:dyDescent="0.3">
      <c r="A756" s="190">
        <v>747</v>
      </c>
      <c r="B756" s="178" t="s">
        <v>1671</v>
      </c>
      <c r="C756" s="174" t="s">
        <v>2026</v>
      </c>
      <c r="D756" s="172">
        <v>9</v>
      </c>
      <c r="E756" s="173">
        <v>4141</v>
      </c>
      <c r="F756" s="162"/>
    </row>
    <row r="757" spans="1:6" x14ac:dyDescent="0.3">
      <c r="A757" s="190">
        <v>748</v>
      </c>
      <c r="B757" s="178" t="s">
        <v>1672</v>
      </c>
      <c r="C757" s="174" t="s">
        <v>2027</v>
      </c>
      <c r="D757" s="172">
        <v>9</v>
      </c>
      <c r="E757" s="173">
        <v>4141</v>
      </c>
      <c r="F757" s="162"/>
    </row>
    <row r="758" spans="1:6" x14ac:dyDescent="0.3">
      <c r="A758" s="190">
        <v>749</v>
      </c>
      <c r="B758" s="170" t="s">
        <v>1673</v>
      </c>
      <c r="C758" s="170" t="s">
        <v>2028</v>
      </c>
      <c r="D758" s="172">
        <v>1</v>
      </c>
      <c r="E758" s="173">
        <v>415</v>
      </c>
      <c r="F758" s="162"/>
    </row>
    <row r="759" spans="1:6" x14ac:dyDescent="0.3">
      <c r="A759" s="190">
        <v>750</v>
      </c>
      <c r="B759" s="170" t="s">
        <v>1674</v>
      </c>
      <c r="C759" s="176" t="s">
        <v>2029</v>
      </c>
      <c r="D759" s="172">
        <v>1</v>
      </c>
      <c r="E759" s="173">
        <v>70951</v>
      </c>
      <c r="F759" s="162"/>
    </row>
    <row r="760" spans="1:6" x14ac:dyDescent="0.3">
      <c r="A760" s="190">
        <v>751</v>
      </c>
      <c r="B760" s="170" t="s">
        <v>2451</v>
      </c>
      <c r="C760" s="177" t="s">
        <v>700</v>
      </c>
      <c r="D760" s="172">
        <v>12</v>
      </c>
      <c r="E760" s="173">
        <v>112580</v>
      </c>
      <c r="F760" s="162"/>
    </row>
    <row r="761" spans="1:6" x14ac:dyDescent="0.3">
      <c r="A761" s="190">
        <v>752</v>
      </c>
      <c r="B761" s="178" t="s">
        <v>1675</v>
      </c>
      <c r="C761" s="174" t="s">
        <v>2030</v>
      </c>
      <c r="D761" s="172">
        <v>12</v>
      </c>
      <c r="E761" s="173">
        <v>2282</v>
      </c>
      <c r="F761" s="162"/>
    </row>
    <row r="762" spans="1:6" x14ac:dyDescent="0.3">
      <c r="A762" s="190">
        <v>753</v>
      </c>
      <c r="B762" s="178" t="s">
        <v>1676</v>
      </c>
      <c r="C762" s="174" t="s">
        <v>2031</v>
      </c>
      <c r="D762" s="172">
        <v>1</v>
      </c>
      <c r="E762" s="173">
        <v>331</v>
      </c>
      <c r="F762" s="162"/>
    </row>
    <row r="763" spans="1:6" x14ac:dyDescent="0.3">
      <c r="A763" s="190">
        <v>754</v>
      </c>
      <c r="B763" s="178" t="s">
        <v>2452</v>
      </c>
      <c r="C763" s="170" t="s">
        <v>736</v>
      </c>
      <c r="D763" s="172">
        <v>3</v>
      </c>
      <c r="E763" s="173">
        <v>64144</v>
      </c>
      <c r="F763" s="162"/>
    </row>
    <row r="764" spans="1:6" x14ac:dyDescent="0.3">
      <c r="A764" s="190">
        <v>755</v>
      </c>
      <c r="B764" s="170" t="s">
        <v>1677</v>
      </c>
      <c r="C764" s="177" t="s">
        <v>2032</v>
      </c>
      <c r="D764" s="172">
        <v>5</v>
      </c>
      <c r="E764" s="173">
        <v>19545</v>
      </c>
      <c r="F764" s="162"/>
    </row>
    <row r="765" spans="1:6" x14ac:dyDescent="0.3">
      <c r="A765" s="190">
        <v>756</v>
      </c>
      <c r="B765" s="170" t="s">
        <v>1678</v>
      </c>
      <c r="C765" s="179" t="s">
        <v>2033</v>
      </c>
      <c r="D765" s="172">
        <v>6</v>
      </c>
      <c r="E765" s="173">
        <v>20932</v>
      </c>
      <c r="F765" s="162"/>
    </row>
    <row r="766" spans="1:6" x14ac:dyDescent="0.3">
      <c r="A766" s="190">
        <v>757</v>
      </c>
      <c r="B766" s="170" t="s">
        <v>1679</v>
      </c>
      <c r="C766" s="170" t="s">
        <v>2034</v>
      </c>
      <c r="D766" s="172">
        <v>6</v>
      </c>
      <c r="E766" s="173">
        <v>74373</v>
      </c>
      <c r="F766" s="162"/>
    </row>
    <row r="767" spans="1:6" x14ac:dyDescent="0.3">
      <c r="A767" s="190">
        <v>758</v>
      </c>
      <c r="B767" s="170" t="s">
        <v>1680</v>
      </c>
      <c r="C767" s="179" t="s">
        <v>2035</v>
      </c>
      <c r="D767" s="172">
        <v>10</v>
      </c>
      <c r="E767" s="173">
        <v>3259</v>
      </c>
      <c r="F767" s="162"/>
    </row>
    <row r="768" spans="1:6" x14ac:dyDescent="0.3">
      <c r="A768" s="190">
        <v>759</v>
      </c>
      <c r="B768" s="178" t="s">
        <v>1681</v>
      </c>
      <c r="C768" s="174" t="s">
        <v>2036</v>
      </c>
      <c r="D768" s="172">
        <v>9</v>
      </c>
      <c r="E768" s="173">
        <v>3292</v>
      </c>
      <c r="F768" s="162"/>
    </row>
    <row r="769" spans="1:6" x14ac:dyDescent="0.3">
      <c r="A769" s="190">
        <v>760</v>
      </c>
      <c r="B769" s="178" t="s">
        <v>1682</v>
      </c>
      <c r="C769" s="174" t="s">
        <v>2037</v>
      </c>
      <c r="D769" s="172">
        <v>14</v>
      </c>
      <c r="E769" s="173">
        <v>2702</v>
      </c>
      <c r="F769" s="162"/>
    </row>
    <row r="770" spans="1:6" x14ac:dyDescent="0.3">
      <c r="A770" s="190">
        <v>761</v>
      </c>
      <c r="B770" s="178" t="s">
        <v>1683</v>
      </c>
      <c r="C770" s="174" t="s">
        <v>2038</v>
      </c>
      <c r="D770" s="172">
        <v>7</v>
      </c>
      <c r="E770" s="173">
        <v>4167</v>
      </c>
      <c r="F770" s="162"/>
    </row>
    <row r="771" spans="1:6" x14ac:dyDescent="0.3">
      <c r="A771" s="190">
        <v>762</v>
      </c>
      <c r="B771" s="178" t="s">
        <v>1684</v>
      </c>
      <c r="C771" s="174" t="s">
        <v>2039</v>
      </c>
      <c r="D771" s="172">
        <v>14</v>
      </c>
      <c r="E771" s="173">
        <v>5641</v>
      </c>
      <c r="F771" s="162"/>
    </row>
    <row r="772" spans="1:6" x14ac:dyDescent="0.3">
      <c r="A772" s="190">
        <v>763</v>
      </c>
      <c r="B772" s="178" t="s">
        <v>1685</v>
      </c>
      <c r="C772" s="174" t="s">
        <v>2040</v>
      </c>
      <c r="D772" s="172">
        <v>11</v>
      </c>
      <c r="E772" s="173">
        <v>1671</v>
      </c>
      <c r="F772" s="162"/>
    </row>
    <row r="773" spans="1:6" x14ac:dyDescent="0.3">
      <c r="A773" s="190">
        <v>764</v>
      </c>
      <c r="B773" s="170" t="s">
        <v>1686</v>
      </c>
      <c r="C773" s="170" t="s">
        <v>2041</v>
      </c>
      <c r="D773" s="172">
        <v>6</v>
      </c>
      <c r="E773" s="173">
        <v>1340</v>
      </c>
      <c r="F773" s="162"/>
    </row>
    <row r="774" spans="1:6" x14ac:dyDescent="0.3">
      <c r="A774" s="190">
        <v>765</v>
      </c>
      <c r="B774" s="178" t="s">
        <v>1687</v>
      </c>
      <c r="C774" s="174" t="s">
        <v>2042</v>
      </c>
      <c r="D774" s="172">
        <v>11</v>
      </c>
      <c r="E774" s="173">
        <v>1285</v>
      </c>
      <c r="F774" s="162"/>
    </row>
    <row r="775" spans="1:6" x14ac:dyDescent="0.3">
      <c r="A775" s="190">
        <v>766</v>
      </c>
      <c r="B775" s="170" t="s">
        <v>1688</v>
      </c>
      <c r="C775" s="176" t="s">
        <v>2043</v>
      </c>
      <c r="D775" s="172">
        <v>14</v>
      </c>
      <c r="E775" s="173">
        <v>1274</v>
      </c>
      <c r="F775" s="162"/>
    </row>
    <row r="776" spans="1:6" x14ac:dyDescent="0.3">
      <c r="A776" s="190">
        <v>767</v>
      </c>
      <c r="B776" s="178" t="s">
        <v>1689</v>
      </c>
      <c r="C776" s="174" t="s">
        <v>2044</v>
      </c>
      <c r="D776" s="172">
        <v>26</v>
      </c>
      <c r="E776" s="173">
        <v>1150</v>
      </c>
      <c r="F776" s="162"/>
    </row>
    <row r="777" spans="1:6" x14ac:dyDescent="0.3">
      <c r="A777" s="190">
        <v>768</v>
      </c>
      <c r="B777" s="170" t="s">
        <v>1690</v>
      </c>
      <c r="C777" s="170" t="s">
        <v>2045</v>
      </c>
      <c r="D777" s="172">
        <v>17</v>
      </c>
      <c r="E777" s="173">
        <v>7965</v>
      </c>
      <c r="F777" s="162"/>
    </row>
    <row r="778" spans="1:6" x14ac:dyDescent="0.3">
      <c r="A778" s="190">
        <v>769</v>
      </c>
      <c r="B778" s="170" t="s">
        <v>1691</v>
      </c>
      <c r="C778" s="170" t="s">
        <v>2046</v>
      </c>
      <c r="D778" s="172">
        <v>11</v>
      </c>
      <c r="E778" s="173">
        <v>6016</v>
      </c>
      <c r="F778" s="162"/>
    </row>
    <row r="779" spans="1:6" x14ac:dyDescent="0.3">
      <c r="A779" s="190">
        <v>770</v>
      </c>
      <c r="B779" s="170" t="s">
        <v>1692</v>
      </c>
      <c r="C779" s="176" t="s">
        <v>2047</v>
      </c>
      <c r="D779" s="172">
        <v>15</v>
      </c>
      <c r="E779" s="173">
        <v>2665</v>
      </c>
      <c r="F779" s="162"/>
    </row>
    <row r="780" spans="1:6" x14ac:dyDescent="0.3">
      <c r="A780" s="190">
        <v>771</v>
      </c>
      <c r="B780" s="178" t="s">
        <v>1693</v>
      </c>
      <c r="C780" s="174" t="s">
        <v>2048</v>
      </c>
      <c r="D780" s="172">
        <v>10</v>
      </c>
      <c r="E780" s="173">
        <v>1012</v>
      </c>
      <c r="F780" s="162"/>
    </row>
    <row r="781" spans="1:6" x14ac:dyDescent="0.3">
      <c r="A781" s="190">
        <v>772</v>
      </c>
      <c r="B781" s="178" t="s">
        <v>1694</v>
      </c>
      <c r="C781" s="174" t="s">
        <v>2049</v>
      </c>
      <c r="D781" s="172">
        <v>13</v>
      </c>
      <c r="E781" s="173">
        <v>2681</v>
      </c>
      <c r="F781" s="162"/>
    </row>
    <row r="782" spans="1:6" x14ac:dyDescent="0.3">
      <c r="A782" s="190">
        <v>773</v>
      </c>
      <c r="B782" s="170" t="s">
        <v>1695</v>
      </c>
      <c r="C782" s="170" t="s">
        <v>2050</v>
      </c>
      <c r="D782" s="172">
        <v>7</v>
      </c>
      <c r="E782" s="173">
        <v>2840</v>
      </c>
      <c r="F782" s="162"/>
    </row>
    <row r="783" spans="1:6" x14ac:dyDescent="0.3">
      <c r="A783" s="190">
        <v>774</v>
      </c>
      <c r="B783" s="170" t="s">
        <v>1696</v>
      </c>
      <c r="C783" s="170" t="s">
        <v>2051</v>
      </c>
      <c r="D783" s="172">
        <v>8</v>
      </c>
      <c r="E783" s="173">
        <v>15408</v>
      </c>
      <c r="F783" s="162"/>
    </row>
    <row r="784" spans="1:6" x14ac:dyDescent="0.3">
      <c r="A784" s="190">
        <v>775</v>
      </c>
      <c r="B784" s="178" t="s">
        <v>1697</v>
      </c>
      <c r="C784" s="174" t="s">
        <v>2052</v>
      </c>
      <c r="D784" s="172">
        <v>15</v>
      </c>
      <c r="E784" s="173">
        <v>1810</v>
      </c>
      <c r="F784" s="162"/>
    </row>
    <row r="785" spans="1:6" x14ac:dyDescent="0.3">
      <c r="A785" s="190">
        <v>776</v>
      </c>
      <c r="B785" s="178" t="s">
        <v>1698</v>
      </c>
      <c r="C785" s="174" t="s">
        <v>2053</v>
      </c>
      <c r="D785" s="172">
        <v>19</v>
      </c>
      <c r="E785" s="173">
        <v>2656</v>
      </c>
      <c r="F785" s="162"/>
    </row>
    <row r="786" spans="1:6" x14ac:dyDescent="0.3">
      <c r="A786" s="190">
        <v>777</v>
      </c>
      <c r="B786" s="178" t="s">
        <v>1699</v>
      </c>
      <c r="C786" s="174" t="s">
        <v>2054</v>
      </c>
      <c r="D786" s="172">
        <v>12</v>
      </c>
      <c r="E786" s="173">
        <v>5707</v>
      </c>
      <c r="F786" s="162"/>
    </row>
    <row r="787" spans="1:6" x14ac:dyDescent="0.3">
      <c r="A787" s="190">
        <v>778</v>
      </c>
      <c r="B787" s="178" t="s">
        <v>1700</v>
      </c>
      <c r="C787" s="174" t="s">
        <v>2055</v>
      </c>
      <c r="D787" s="172">
        <v>2</v>
      </c>
      <c r="E787" s="173">
        <v>674</v>
      </c>
      <c r="F787" s="162"/>
    </row>
    <row r="788" spans="1:6" x14ac:dyDescent="0.3">
      <c r="A788" s="190">
        <v>779</v>
      </c>
      <c r="B788" s="170" t="s">
        <v>1701</v>
      </c>
      <c r="C788" s="170" t="s">
        <v>2056</v>
      </c>
      <c r="D788" s="172">
        <v>10</v>
      </c>
      <c r="E788" s="173">
        <v>380</v>
      </c>
      <c r="F788" s="162"/>
    </row>
    <row r="789" spans="1:6" x14ac:dyDescent="0.3">
      <c r="A789" s="190">
        <v>780</v>
      </c>
      <c r="B789" s="170" t="s">
        <v>1702</v>
      </c>
      <c r="C789" s="171" t="s">
        <v>2057</v>
      </c>
      <c r="D789" s="172">
        <v>11</v>
      </c>
      <c r="E789" s="173">
        <v>744</v>
      </c>
      <c r="F789" s="162"/>
    </row>
    <row r="790" spans="1:6" x14ac:dyDescent="0.3">
      <c r="A790" s="190">
        <v>781</v>
      </c>
      <c r="B790" s="178" t="s">
        <v>1703</v>
      </c>
      <c r="C790" s="174" t="s">
        <v>2058</v>
      </c>
      <c r="D790" s="172">
        <v>7</v>
      </c>
      <c r="E790" s="173">
        <v>475</v>
      </c>
      <c r="F790" s="162"/>
    </row>
    <row r="791" spans="1:6" x14ac:dyDescent="0.3">
      <c r="A791" s="190">
        <v>782</v>
      </c>
      <c r="B791" s="170" t="s">
        <v>1704</v>
      </c>
      <c r="C791" s="176" t="s">
        <v>2059</v>
      </c>
      <c r="D791" s="172">
        <v>14</v>
      </c>
      <c r="E791" s="173">
        <v>1353</v>
      </c>
      <c r="F791" s="162"/>
    </row>
    <row r="792" spans="1:6" x14ac:dyDescent="0.3">
      <c r="A792" s="190">
        <v>783</v>
      </c>
      <c r="B792" s="178" t="s">
        <v>1411</v>
      </c>
      <c r="C792" s="174" t="s">
        <v>1412</v>
      </c>
      <c r="D792" s="172">
        <v>3</v>
      </c>
      <c r="E792" s="173">
        <v>24932</v>
      </c>
      <c r="F792" s="162"/>
    </row>
    <row r="793" spans="1:6" x14ac:dyDescent="0.3">
      <c r="A793" s="190">
        <v>784</v>
      </c>
      <c r="B793" s="170" t="s">
        <v>544</v>
      </c>
      <c r="C793" s="179" t="s">
        <v>545</v>
      </c>
      <c r="D793" s="172">
        <v>10</v>
      </c>
      <c r="E793" s="173">
        <v>8775</v>
      </c>
      <c r="F793" s="162"/>
    </row>
    <row r="794" spans="1:6" x14ac:dyDescent="0.3">
      <c r="A794" s="190">
        <v>785</v>
      </c>
      <c r="B794" s="170" t="s">
        <v>546</v>
      </c>
      <c r="C794" s="170" t="s">
        <v>2453</v>
      </c>
      <c r="D794" s="172">
        <v>5</v>
      </c>
      <c r="E794" s="173">
        <v>3691</v>
      </c>
      <c r="F794" s="162"/>
    </row>
    <row r="795" spans="1:6" x14ac:dyDescent="0.3">
      <c r="A795" s="190">
        <v>786</v>
      </c>
      <c r="B795" s="170" t="s">
        <v>547</v>
      </c>
      <c r="C795" s="176" t="s">
        <v>548</v>
      </c>
      <c r="D795" s="172">
        <v>14</v>
      </c>
      <c r="E795" s="173">
        <v>4962</v>
      </c>
      <c r="F795" s="162"/>
    </row>
    <row r="796" spans="1:6" x14ac:dyDescent="0.3">
      <c r="A796" s="190">
        <v>787</v>
      </c>
      <c r="B796" s="170" t="s">
        <v>549</v>
      </c>
      <c r="C796" s="170" t="s">
        <v>2454</v>
      </c>
      <c r="D796" s="172">
        <v>11</v>
      </c>
      <c r="E796" s="173">
        <v>5264</v>
      </c>
      <c r="F796" s="162"/>
    </row>
    <row r="797" spans="1:6" x14ac:dyDescent="0.3">
      <c r="A797" s="190">
        <v>788</v>
      </c>
      <c r="B797" s="170" t="s">
        <v>1705</v>
      </c>
      <c r="C797" s="177" t="s">
        <v>2060</v>
      </c>
      <c r="D797" s="172">
        <v>28</v>
      </c>
      <c r="E797" s="173">
        <v>36295</v>
      </c>
      <c r="F797" s="162"/>
    </row>
    <row r="798" spans="1:6" x14ac:dyDescent="0.3">
      <c r="A798" s="190">
        <v>789</v>
      </c>
      <c r="B798" s="178" t="s">
        <v>1706</v>
      </c>
      <c r="C798" s="174" t="s">
        <v>2061</v>
      </c>
      <c r="D798" s="172">
        <v>28</v>
      </c>
      <c r="E798" s="173">
        <v>38875</v>
      </c>
      <c r="F798" s="162"/>
    </row>
    <row r="799" spans="1:6" x14ac:dyDescent="0.3">
      <c r="A799" s="190">
        <v>790</v>
      </c>
      <c r="B799" s="170" t="s">
        <v>2455</v>
      </c>
      <c r="C799" s="170" t="s">
        <v>694</v>
      </c>
      <c r="D799" s="172">
        <v>4</v>
      </c>
      <c r="E799" s="173">
        <v>99415</v>
      </c>
      <c r="F799" s="162"/>
    </row>
    <row r="800" spans="1:6" x14ac:dyDescent="0.3">
      <c r="A800" s="190">
        <v>791</v>
      </c>
      <c r="B800" s="170" t="s">
        <v>1707</v>
      </c>
      <c r="C800" s="170" t="s">
        <v>2062</v>
      </c>
      <c r="D800" s="172">
        <v>120</v>
      </c>
      <c r="E800" s="173">
        <v>325</v>
      </c>
      <c r="F800" s="162"/>
    </row>
    <row r="801" spans="1:6" x14ac:dyDescent="0.3">
      <c r="A801" s="190">
        <v>792</v>
      </c>
      <c r="B801" s="175" t="s">
        <v>1708</v>
      </c>
      <c r="C801" s="175" t="s">
        <v>2063</v>
      </c>
      <c r="D801" s="172">
        <v>1</v>
      </c>
      <c r="E801" s="173">
        <v>4627</v>
      </c>
      <c r="F801" s="162"/>
    </row>
    <row r="802" spans="1:6" x14ac:dyDescent="0.3">
      <c r="A802" s="190">
        <v>793</v>
      </c>
      <c r="B802" s="170" t="s">
        <v>1709</v>
      </c>
      <c r="C802" s="179" t="s">
        <v>2064</v>
      </c>
      <c r="D802" s="172">
        <v>71</v>
      </c>
      <c r="E802" s="173">
        <v>334</v>
      </c>
      <c r="F802" s="162"/>
    </row>
    <row r="803" spans="1:6" x14ac:dyDescent="0.3">
      <c r="A803" s="190">
        <v>794</v>
      </c>
      <c r="B803" s="170" t="s">
        <v>1710</v>
      </c>
      <c r="C803" s="177" t="s">
        <v>2065</v>
      </c>
      <c r="D803" s="172">
        <v>25</v>
      </c>
      <c r="E803" s="173">
        <v>255</v>
      </c>
      <c r="F803" s="162"/>
    </row>
    <row r="804" spans="1:6" x14ac:dyDescent="0.3">
      <c r="A804" s="190">
        <v>795</v>
      </c>
      <c r="B804" s="178" t="s">
        <v>1711</v>
      </c>
      <c r="C804" s="174" t="s">
        <v>2066</v>
      </c>
      <c r="D804" s="172">
        <v>11</v>
      </c>
      <c r="E804" s="173">
        <v>6053</v>
      </c>
      <c r="F804" s="162"/>
    </row>
    <row r="805" spans="1:6" x14ac:dyDescent="0.3">
      <c r="A805" s="190">
        <v>796</v>
      </c>
      <c r="B805" s="170" t="s">
        <v>1344</v>
      </c>
      <c r="C805" s="170" t="s">
        <v>1345</v>
      </c>
      <c r="D805" s="172">
        <v>49</v>
      </c>
      <c r="E805" s="173">
        <v>495</v>
      </c>
      <c r="F805" s="162"/>
    </row>
    <row r="806" spans="1:6" x14ac:dyDescent="0.3">
      <c r="A806" s="190">
        <v>797</v>
      </c>
      <c r="B806" s="178" t="s">
        <v>853</v>
      </c>
      <c r="C806" s="174" t="s">
        <v>854</v>
      </c>
      <c r="D806" s="172">
        <v>8</v>
      </c>
      <c r="E806" s="173">
        <v>19804</v>
      </c>
      <c r="F806" s="162"/>
    </row>
    <row r="807" spans="1:6" x14ac:dyDescent="0.3">
      <c r="A807" s="190">
        <v>798</v>
      </c>
      <c r="B807" s="170" t="s">
        <v>1032</v>
      </c>
      <c r="C807" s="179" t="s">
        <v>1033</v>
      </c>
      <c r="D807" s="172">
        <v>16</v>
      </c>
      <c r="E807" s="173">
        <v>4938</v>
      </c>
      <c r="F807" s="162"/>
    </row>
    <row r="808" spans="1:6" x14ac:dyDescent="0.3">
      <c r="A808" s="190">
        <v>799</v>
      </c>
      <c r="B808" s="178" t="s">
        <v>908</v>
      </c>
      <c r="C808" s="174" t="s">
        <v>909</v>
      </c>
      <c r="D808" s="172">
        <v>86</v>
      </c>
      <c r="E808" s="173">
        <v>13456</v>
      </c>
      <c r="F808" s="162"/>
    </row>
    <row r="809" spans="1:6" x14ac:dyDescent="0.3">
      <c r="A809" s="190">
        <v>800</v>
      </c>
      <c r="B809" s="170" t="s">
        <v>810</v>
      </c>
      <c r="C809" s="170" t="s">
        <v>811</v>
      </c>
      <c r="D809" s="172">
        <v>6</v>
      </c>
      <c r="E809" s="173">
        <v>29732</v>
      </c>
      <c r="F809" s="162"/>
    </row>
    <row r="810" spans="1:6" x14ac:dyDescent="0.3">
      <c r="A810" s="190">
        <v>801</v>
      </c>
      <c r="B810" s="170" t="s">
        <v>1239</v>
      </c>
      <c r="C810" s="170" t="s">
        <v>1240</v>
      </c>
      <c r="D810" s="172">
        <v>46</v>
      </c>
      <c r="E810" s="173">
        <v>1495</v>
      </c>
      <c r="F810" s="162"/>
    </row>
    <row r="811" spans="1:6" x14ac:dyDescent="0.3">
      <c r="A811" s="190">
        <v>802</v>
      </c>
      <c r="B811" s="170" t="s">
        <v>1305</v>
      </c>
      <c r="C811" s="170" t="s">
        <v>1306</v>
      </c>
      <c r="D811" s="172">
        <v>6</v>
      </c>
      <c r="E811" s="173">
        <v>804</v>
      </c>
      <c r="F811" s="162"/>
    </row>
    <row r="812" spans="1:6" x14ac:dyDescent="0.3">
      <c r="A812" s="190">
        <v>803</v>
      </c>
      <c r="B812" s="170" t="s">
        <v>1274</v>
      </c>
      <c r="C812" s="177" t="s">
        <v>1275</v>
      </c>
      <c r="D812" s="172">
        <v>83</v>
      </c>
      <c r="E812" s="173">
        <v>1009</v>
      </c>
      <c r="F812" s="162"/>
    </row>
    <row r="813" spans="1:6" x14ac:dyDescent="0.3">
      <c r="A813" s="190">
        <v>804</v>
      </c>
      <c r="B813" s="178" t="s">
        <v>845</v>
      </c>
      <c r="C813" s="174" t="s">
        <v>846</v>
      </c>
      <c r="D813" s="172">
        <v>1</v>
      </c>
      <c r="E813" s="173">
        <v>20584</v>
      </c>
      <c r="F813" s="162"/>
    </row>
    <row r="814" spans="1:6" x14ac:dyDescent="0.3">
      <c r="A814" s="190">
        <v>805</v>
      </c>
      <c r="B814" s="178" t="s">
        <v>1276</v>
      </c>
      <c r="C814" s="174" t="s">
        <v>1277</v>
      </c>
      <c r="D814" s="172">
        <v>40</v>
      </c>
      <c r="E814" s="173">
        <v>976</v>
      </c>
      <c r="F814" s="162"/>
    </row>
    <row r="815" spans="1:6" x14ac:dyDescent="0.3">
      <c r="A815" s="190">
        <v>806</v>
      </c>
      <c r="B815" s="178" t="s">
        <v>2456</v>
      </c>
      <c r="C815" s="174" t="s">
        <v>1070</v>
      </c>
      <c r="D815" s="172">
        <v>4</v>
      </c>
      <c r="E815" s="173">
        <v>4179</v>
      </c>
      <c r="F815" s="162"/>
    </row>
    <row r="816" spans="1:6" x14ac:dyDescent="0.3">
      <c r="A816" s="190">
        <v>807</v>
      </c>
      <c r="B816" s="178" t="s">
        <v>661</v>
      </c>
      <c r="C816" s="174" t="s">
        <v>662</v>
      </c>
      <c r="D816" s="172">
        <v>11</v>
      </c>
      <c r="E816" s="173">
        <v>206753</v>
      </c>
      <c r="F816" s="162"/>
    </row>
    <row r="817" spans="1:6" x14ac:dyDescent="0.3">
      <c r="A817" s="190">
        <v>808</v>
      </c>
      <c r="B817" s="178" t="s">
        <v>719</v>
      </c>
      <c r="C817" s="174" t="s">
        <v>720</v>
      </c>
      <c r="D817" s="172">
        <v>2</v>
      </c>
      <c r="E817" s="173">
        <v>78365</v>
      </c>
      <c r="F817" s="162"/>
    </row>
    <row r="818" spans="1:6" x14ac:dyDescent="0.3">
      <c r="A818" s="190">
        <v>809</v>
      </c>
      <c r="B818" s="170" t="s">
        <v>684</v>
      </c>
      <c r="C818" s="179" t="s">
        <v>685</v>
      </c>
      <c r="D818" s="172">
        <v>2</v>
      </c>
      <c r="E818" s="173">
        <v>130477</v>
      </c>
      <c r="F818" s="162"/>
    </row>
    <row r="819" spans="1:6" x14ac:dyDescent="0.3">
      <c r="A819" s="190">
        <v>810</v>
      </c>
      <c r="B819" s="178" t="s">
        <v>707</v>
      </c>
      <c r="C819" s="174" t="s">
        <v>708</v>
      </c>
      <c r="D819" s="172">
        <v>10</v>
      </c>
      <c r="E819" s="173">
        <v>98025</v>
      </c>
      <c r="F819" s="162"/>
    </row>
    <row r="820" spans="1:6" x14ac:dyDescent="0.3">
      <c r="A820" s="190">
        <v>811</v>
      </c>
      <c r="B820" s="170" t="s">
        <v>679</v>
      </c>
      <c r="C820" s="179" t="s">
        <v>680</v>
      </c>
      <c r="D820" s="172">
        <v>3</v>
      </c>
      <c r="E820" s="173">
        <v>150447</v>
      </c>
      <c r="F820" s="162"/>
    </row>
    <row r="821" spans="1:6" x14ac:dyDescent="0.3">
      <c r="A821" s="190">
        <v>812</v>
      </c>
      <c r="B821" s="178" t="s">
        <v>653</v>
      </c>
      <c r="C821" s="174" t="s">
        <v>654</v>
      </c>
      <c r="D821" s="172">
        <v>2</v>
      </c>
      <c r="E821" s="173">
        <v>230290</v>
      </c>
      <c r="F821" s="162"/>
    </row>
    <row r="822" spans="1:6" x14ac:dyDescent="0.3">
      <c r="A822" s="190">
        <v>813</v>
      </c>
      <c r="B822" s="178" t="s">
        <v>740</v>
      </c>
      <c r="C822" s="174" t="s">
        <v>741</v>
      </c>
      <c r="D822" s="172">
        <v>80</v>
      </c>
      <c r="E822" s="173">
        <v>64340</v>
      </c>
      <c r="F822" s="162"/>
    </row>
    <row r="823" spans="1:6" x14ac:dyDescent="0.3">
      <c r="A823" s="190">
        <v>814</v>
      </c>
      <c r="B823" s="170" t="s">
        <v>1712</v>
      </c>
      <c r="C823" s="176" t="s">
        <v>2067</v>
      </c>
      <c r="D823" s="172">
        <v>2</v>
      </c>
      <c r="E823" s="173">
        <v>181765</v>
      </c>
      <c r="F823" s="162"/>
    </row>
    <row r="824" spans="1:6" x14ac:dyDescent="0.3">
      <c r="A824" s="190">
        <v>815</v>
      </c>
      <c r="B824" s="170" t="s">
        <v>1062</v>
      </c>
      <c r="C824" s="170" t="s">
        <v>1063</v>
      </c>
      <c r="D824" s="172">
        <v>3</v>
      </c>
      <c r="E824" s="173">
        <v>4217</v>
      </c>
      <c r="F824" s="162"/>
    </row>
    <row r="825" spans="1:6" x14ac:dyDescent="0.3">
      <c r="A825" s="190">
        <v>816</v>
      </c>
      <c r="B825" s="178" t="s">
        <v>1264</v>
      </c>
      <c r="C825" s="174" t="s">
        <v>1265</v>
      </c>
      <c r="D825" s="172">
        <v>43</v>
      </c>
      <c r="E825" s="173">
        <v>1195</v>
      </c>
      <c r="F825" s="162"/>
    </row>
    <row r="826" spans="1:6" x14ac:dyDescent="0.3">
      <c r="A826" s="190">
        <v>817</v>
      </c>
      <c r="B826" s="170" t="s">
        <v>1375</v>
      </c>
      <c r="C826" s="176" t="s">
        <v>1376</v>
      </c>
      <c r="D826" s="172">
        <v>27</v>
      </c>
      <c r="E826" s="173">
        <v>222</v>
      </c>
      <c r="F826" s="162"/>
    </row>
    <row r="827" spans="1:6" x14ac:dyDescent="0.3">
      <c r="A827" s="190">
        <v>818</v>
      </c>
      <c r="B827" s="178" t="s">
        <v>1278</v>
      </c>
      <c r="C827" s="174" t="s">
        <v>1279</v>
      </c>
      <c r="D827" s="172">
        <v>108</v>
      </c>
      <c r="E827" s="173">
        <v>971</v>
      </c>
      <c r="F827" s="162"/>
    </row>
    <row r="828" spans="1:6" x14ac:dyDescent="0.3">
      <c r="A828" s="190">
        <v>819</v>
      </c>
      <c r="B828" s="178" t="s">
        <v>2457</v>
      </c>
      <c r="C828" s="170" t="s">
        <v>528</v>
      </c>
      <c r="D828" s="172">
        <v>34</v>
      </c>
      <c r="E828" s="173">
        <v>445</v>
      </c>
      <c r="F828" s="162"/>
    </row>
    <row r="829" spans="1:6" x14ac:dyDescent="0.3">
      <c r="A829" s="190">
        <v>820</v>
      </c>
      <c r="B829" s="170" t="s">
        <v>964</v>
      </c>
      <c r="C829" s="171" t="s">
        <v>965</v>
      </c>
      <c r="D829" s="172">
        <v>4</v>
      </c>
      <c r="E829" s="173">
        <v>9060</v>
      </c>
      <c r="F829" s="162"/>
    </row>
    <row r="830" spans="1:6" x14ac:dyDescent="0.3">
      <c r="A830" s="190">
        <v>821</v>
      </c>
      <c r="B830" s="178" t="s">
        <v>899</v>
      </c>
      <c r="C830" s="174" t="s">
        <v>900</v>
      </c>
      <c r="D830" s="172">
        <v>3</v>
      </c>
      <c r="E830" s="173">
        <v>14099</v>
      </c>
      <c r="F830" s="162"/>
    </row>
    <row r="831" spans="1:6" x14ac:dyDescent="0.3">
      <c r="A831" s="190">
        <v>822</v>
      </c>
      <c r="B831" s="178" t="s">
        <v>1713</v>
      </c>
      <c r="C831" s="170" t="s">
        <v>2068</v>
      </c>
      <c r="D831" s="172">
        <v>33</v>
      </c>
      <c r="E831" s="173">
        <v>7791</v>
      </c>
      <c r="F831" s="162"/>
    </row>
    <row r="832" spans="1:6" x14ac:dyDescent="0.3">
      <c r="A832" s="190">
        <v>823</v>
      </c>
      <c r="B832" s="178" t="s">
        <v>877</v>
      </c>
      <c r="C832" s="174" t="s">
        <v>878</v>
      </c>
      <c r="D832" s="172">
        <v>30</v>
      </c>
      <c r="E832" s="173">
        <v>16106</v>
      </c>
      <c r="F832" s="162"/>
    </row>
    <row r="833" spans="1:6" x14ac:dyDescent="0.3">
      <c r="A833" s="190">
        <v>824</v>
      </c>
      <c r="B833" s="178" t="s">
        <v>1241</v>
      </c>
      <c r="C833" s="174" t="s">
        <v>1242</v>
      </c>
      <c r="D833" s="172">
        <v>77</v>
      </c>
      <c r="E833" s="173">
        <v>1458</v>
      </c>
      <c r="F833" s="162"/>
    </row>
    <row r="834" spans="1:6" x14ac:dyDescent="0.3">
      <c r="A834" s="190">
        <v>825</v>
      </c>
      <c r="B834" s="170" t="s">
        <v>766</v>
      </c>
      <c r="C834" s="177" t="s">
        <v>767</v>
      </c>
      <c r="D834" s="172">
        <v>2</v>
      </c>
      <c r="E834" s="173">
        <v>44689</v>
      </c>
      <c r="F834" s="162"/>
    </row>
    <row r="835" spans="1:6" x14ac:dyDescent="0.3">
      <c r="A835" s="190">
        <v>826</v>
      </c>
      <c r="B835" s="170" t="s">
        <v>1714</v>
      </c>
      <c r="C835" s="170" t="s">
        <v>2069</v>
      </c>
      <c r="D835" s="172">
        <v>1</v>
      </c>
      <c r="E835" s="173">
        <v>7937</v>
      </c>
      <c r="F835" s="162"/>
    </row>
    <row r="836" spans="1:6" x14ac:dyDescent="0.3">
      <c r="A836" s="190">
        <v>827</v>
      </c>
      <c r="B836" s="170" t="s">
        <v>1203</v>
      </c>
      <c r="C836" s="179" t="s">
        <v>1204</v>
      </c>
      <c r="D836" s="172">
        <v>15</v>
      </c>
      <c r="E836" s="173">
        <v>1869</v>
      </c>
      <c r="F836" s="162"/>
    </row>
    <row r="837" spans="1:6" x14ac:dyDescent="0.3">
      <c r="A837" s="190">
        <v>828</v>
      </c>
      <c r="B837" s="178" t="s">
        <v>1096</v>
      </c>
      <c r="C837" s="174" t="s">
        <v>1097</v>
      </c>
      <c r="D837" s="172">
        <v>10</v>
      </c>
      <c r="E837" s="173">
        <v>3726</v>
      </c>
      <c r="F837" s="162"/>
    </row>
    <row r="838" spans="1:6" x14ac:dyDescent="0.3">
      <c r="A838" s="190">
        <v>829</v>
      </c>
      <c r="B838" s="170" t="s">
        <v>982</v>
      </c>
      <c r="C838" s="179" t="s">
        <v>983</v>
      </c>
      <c r="D838" s="172">
        <v>7</v>
      </c>
      <c r="E838" s="173">
        <v>8404</v>
      </c>
      <c r="F838" s="162"/>
    </row>
    <row r="839" spans="1:6" x14ac:dyDescent="0.3">
      <c r="A839" s="190">
        <v>830</v>
      </c>
      <c r="B839" s="174" t="s">
        <v>1320</v>
      </c>
      <c r="C839" s="174" t="s">
        <v>1321</v>
      </c>
      <c r="D839" s="172">
        <v>38</v>
      </c>
      <c r="E839" s="173">
        <v>696</v>
      </c>
      <c r="F839" s="162"/>
    </row>
    <row r="840" spans="1:6" x14ac:dyDescent="0.3">
      <c r="A840" s="190">
        <v>831</v>
      </c>
      <c r="B840" s="178" t="s">
        <v>762</v>
      </c>
      <c r="C840" s="174" t="s">
        <v>763</v>
      </c>
      <c r="D840" s="172">
        <v>4</v>
      </c>
      <c r="E840" s="173">
        <v>46339</v>
      </c>
      <c r="F840" s="162"/>
    </row>
    <row r="841" spans="1:6" x14ac:dyDescent="0.3">
      <c r="A841" s="190">
        <v>832</v>
      </c>
      <c r="B841" s="178" t="s">
        <v>919</v>
      </c>
      <c r="C841" s="174" t="s">
        <v>920</v>
      </c>
      <c r="D841" s="172">
        <v>3</v>
      </c>
      <c r="E841" s="173">
        <v>12396</v>
      </c>
      <c r="F841" s="162"/>
    </row>
    <row r="842" spans="1:6" x14ac:dyDescent="0.3">
      <c r="A842" s="190">
        <v>833</v>
      </c>
      <c r="B842" s="170" t="s">
        <v>901</v>
      </c>
      <c r="C842" s="170" t="s">
        <v>902</v>
      </c>
      <c r="D842" s="172">
        <v>13</v>
      </c>
      <c r="E842" s="173">
        <v>14037</v>
      </c>
      <c r="F842" s="162"/>
    </row>
    <row r="843" spans="1:6" x14ac:dyDescent="0.3">
      <c r="A843" s="190">
        <v>834</v>
      </c>
      <c r="B843" s="178" t="s">
        <v>905</v>
      </c>
      <c r="C843" s="174" t="s">
        <v>906</v>
      </c>
      <c r="D843" s="172">
        <v>9</v>
      </c>
      <c r="E843" s="173">
        <v>13946</v>
      </c>
      <c r="F843" s="162"/>
    </row>
    <row r="844" spans="1:6" x14ac:dyDescent="0.3">
      <c r="A844" s="190">
        <v>835</v>
      </c>
      <c r="B844" s="178" t="s">
        <v>564</v>
      </c>
      <c r="C844" s="174" t="s">
        <v>557</v>
      </c>
      <c r="D844" s="172">
        <v>64</v>
      </c>
      <c r="E844" s="173">
        <v>28699</v>
      </c>
      <c r="F844" s="162"/>
    </row>
    <row r="845" spans="1:6" x14ac:dyDescent="0.3">
      <c r="A845" s="190">
        <v>836</v>
      </c>
      <c r="B845" s="178" t="s">
        <v>1715</v>
      </c>
      <c r="C845" s="174" t="s">
        <v>2070</v>
      </c>
      <c r="D845" s="172">
        <v>140</v>
      </c>
      <c r="E845" s="173">
        <v>12627</v>
      </c>
      <c r="F845" s="162"/>
    </row>
    <row r="846" spans="1:6" x14ac:dyDescent="0.3">
      <c r="A846" s="190">
        <v>837</v>
      </c>
      <c r="B846" s="170" t="s">
        <v>1310</v>
      </c>
      <c r="C846" s="170" t="s">
        <v>1311</v>
      </c>
      <c r="D846" s="172">
        <v>286</v>
      </c>
      <c r="E846" s="173">
        <v>746</v>
      </c>
      <c r="F846" s="162"/>
    </row>
    <row r="847" spans="1:6" x14ac:dyDescent="0.3">
      <c r="A847" s="190">
        <v>838</v>
      </c>
      <c r="B847" s="178" t="s">
        <v>1161</v>
      </c>
      <c r="C847" s="174" t="s">
        <v>1162</v>
      </c>
      <c r="D847" s="172">
        <v>44</v>
      </c>
      <c r="E847" s="173">
        <v>2629</v>
      </c>
      <c r="F847" s="162"/>
    </row>
    <row r="848" spans="1:6" x14ac:dyDescent="0.3">
      <c r="A848" s="190">
        <v>839</v>
      </c>
      <c r="B848" s="170" t="s">
        <v>574</v>
      </c>
      <c r="C848" s="170" t="s">
        <v>575</v>
      </c>
      <c r="D848" s="172">
        <v>1</v>
      </c>
      <c r="E848" s="173">
        <v>1416714</v>
      </c>
      <c r="F848" s="162"/>
    </row>
    <row r="849" spans="1:6" x14ac:dyDescent="0.3">
      <c r="A849" s="190">
        <v>840</v>
      </c>
      <c r="B849" s="178" t="s">
        <v>1382</v>
      </c>
      <c r="C849" s="174" t="s">
        <v>1383</v>
      </c>
      <c r="D849" s="172">
        <v>7</v>
      </c>
      <c r="E849" s="173">
        <v>144</v>
      </c>
      <c r="F849" s="162"/>
    </row>
    <row r="850" spans="1:6" x14ac:dyDescent="0.3">
      <c r="A850" s="190">
        <v>841</v>
      </c>
      <c r="B850" s="178" t="s">
        <v>581</v>
      </c>
      <c r="C850" s="174" t="s">
        <v>582</v>
      </c>
      <c r="D850" s="172">
        <v>11</v>
      </c>
      <c r="E850" s="173">
        <v>949689</v>
      </c>
      <c r="F850" s="162"/>
    </row>
    <row r="851" spans="1:6" x14ac:dyDescent="0.3">
      <c r="A851" s="190">
        <v>842</v>
      </c>
      <c r="B851" s="170" t="s">
        <v>885</v>
      </c>
      <c r="C851" s="170" t="s">
        <v>886</v>
      </c>
      <c r="D851" s="172">
        <v>2</v>
      </c>
      <c r="E851" s="173">
        <v>15631</v>
      </c>
      <c r="F851" s="162"/>
    </row>
    <row r="852" spans="1:6" x14ac:dyDescent="0.3">
      <c r="A852" s="190">
        <v>843</v>
      </c>
      <c r="B852" s="178" t="s">
        <v>1716</v>
      </c>
      <c r="C852" s="174" t="s">
        <v>2071</v>
      </c>
      <c r="D852" s="172">
        <v>38</v>
      </c>
      <c r="E852" s="173">
        <v>8752</v>
      </c>
      <c r="F852" s="162"/>
    </row>
    <row r="853" spans="1:6" x14ac:dyDescent="0.3">
      <c r="A853" s="190">
        <v>844</v>
      </c>
      <c r="B853" s="170" t="s">
        <v>804</v>
      </c>
      <c r="C853" s="177" t="s">
        <v>805</v>
      </c>
      <c r="D853" s="172">
        <v>51</v>
      </c>
      <c r="E853" s="173">
        <v>30629</v>
      </c>
      <c r="F853" s="162"/>
    </row>
    <row r="854" spans="1:6" x14ac:dyDescent="0.3">
      <c r="A854" s="190">
        <v>845</v>
      </c>
      <c r="B854" s="170" t="s">
        <v>570</v>
      </c>
      <c r="C854" s="170" t="s">
        <v>571</v>
      </c>
      <c r="D854" s="172">
        <v>5</v>
      </c>
      <c r="E854" s="173">
        <v>1735019</v>
      </c>
      <c r="F854" s="162"/>
    </row>
    <row r="855" spans="1:6" x14ac:dyDescent="0.3">
      <c r="A855" s="190">
        <v>846</v>
      </c>
      <c r="B855" s="170" t="s">
        <v>1073</v>
      </c>
      <c r="C855" s="177" t="s">
        <v>1074</v>
      </c>
      <c r="D855" s="172">
        <v>2</v>
      </c>
      <c r="E855" s="173">
        <v>4111</v>
      </c>
      <c r="F855" s="162"/>
    </row>
    <row r="856" spans="1:6" x14ac:dyDescent="0.3">
      <c r="A856" s="190">
        <v>847</v>
      </c>
      <c r="B856" s="178" t="s">
        <v>2458</v>
      </c>
      <c r="C856" s="174" t="s">
        <v>781</v>
      </c>
      <c r="D856" s="172">
        <v>1</v>
      </c>
      <c r="E856" s="173">
        <v>37003</v>
      </c>
      <c r="F856" s="162"/>
    </row>
    <row r="857" spans="1:6" x14ac:dyDescent="0.3">
      <c r="A857" s="190">
        <v>848</v>
      </c>
      <c r="B857" s="178" t="s">
        <v>1357</v>
      </c>
      <c r="C857" s="174" t="s">
        <v>1327</v>
      </c>
      <c r="D857" s="172">
        <v>150</v>
      </c>
      <c r="E857" s="173">
        <v>629</v>
      </c>
      <c r="F857" s="162"/>
    </row>
    <row r="858" spans="1:6" x14ac:dyDescent="0.3">
      <c r="A858" s="190">
        <v>849</v>
      </c>
      <c r="B858" s="170" t="s">
        <v>1151</v>
      </c>
      <c r="C858" s="170" t="s">
        <v>1152</v>
      </c>
      <c r="D858" s="172">
        <v>1</v>
      </c>
      <c r="E858" s="173">
        <v>2813</v>
      </c>
      <c r="F858" s="162"/>
    </row>
    <row r="859" spans="1:6" x14ac:dyDescent="0.3">
      <c r="A859" s="190">
        <v>850</v>
      </c>
      <c r="B859" s="174" t="s">
        <v>1028</v>
      </c>
      <c r="C859" s="174" t="s">
        <v>1029</v>
      </c>
      <c r="D859" s="172">
        <v>2</v>
      </c>
      <c r="E859" s="173">
        <v>5871</v>
      </c>
      <c r="F859" s="162"/>
    </row>
    <row r="860" spans="1:6" x14ac:dyDescent="0.3">
      <c r="A860" s="190">
        <v>851</v>
      </c>
      <c r="B860" s="170" t="s">
        <v>1338</v>
      </c>
      <c r="C860" s="171" t="s">
        <v>1339</v>
      </c>
      <c r="D860" s="172">
        <v>32</v>
      </c>
      <c r="E860" s="173">
        <v>528</v>
      </c>
      <c r="F860" s="162"/>
    </row>
    <row r="861" spans="1:6" x14ac:dyDescent="0.3">
      <c r="A861" s="190">
        <v>852</v>
      </c>
      <c r="B861" s="178" t="s">
        <v>944</v>
      </c>
      <c r="C861" s="174" t="s">
        <v>945</v>
      </c>
      <c r="D861" s="172">
        <v>24</v>
      </c>
      <c r="E861" s="173">
        <v>10830</v>
      </c>
      <c r="F861" s="162"/>
    </row>
    <row r="862" spans="1:6" x14ac:dyDescent="0.3">
      <c r="A862" s="190">
        <v>853</v>
      </c>
      <c r="B862" s="178" t="s">
        <v>935</v>
      </c>
      <c r="C862" s="174" t="s">
        <v>936</v>
      </c>
      <c r="D862" s="172">
        <v>1</v>
      </c>
      <c r="E862" s="173">
        <v>11169</v>
      </c>
      <c r="F862" s="162"/>
    </row>
    <row r="863" spans="1:6" x14ac:dyDescent="0.3">
      <c r="A863" s="190">
        <v>854</v>
      </c>
      <c r="B863" s="178" t="s">
        <v>855</v>
      </c>
      <c r="C863" s="174" t="s">
        <v>2459</v>
      </c>
      <c r="D863" s="172">
        <v>4</v>
      </c>
      <c r="E863" s="173">
        <v>18881</v>
      </c>
      <c r="F863" s="162"/>
    </row>
    <row r="864" spans="1:6" x14ac:dyDescent="0.3">
      <c r="A864" s="190">
        <v>855</v>
      </c>
      <c r="B864" s="178" t="s">
        <v>835</v>
      </c>
      <c r="C864" s="174" t="s">
        <v>836</v>
      </c>
      <c r="D864" s="172">
        <v>1</v>
      </c>
      <c r="E864" s="173">
        <v>21712</v>
      </c>
      <c r="F864" s="162"/>
    </row>
    <row r="865" spans="1:6" x14ac:dyDescent="0.3">
      <c r="A865" s="190">
        <v>856</v>
      </c>
      <c r="B865" s="170" t="s">
        <v>1149</v>
      </c>
      <c r="C865" s="170" t="s">
        <v>1150</v>
      </c>
      <c r="D865" s="172">
        <v>1</v>
      </c>
      <c r="E865" s="173">
        <v>2862</v>
      </c>
      <c r="F865" s="162"/>
    </row>
    <row r="866" spans="1:6" x14ac:dyDescent="0.3">
      <c r="A866" s="190">
        <v>857</v>
      </c>
      <c r="B866" s="170" t="s">
        <v>1332</v>
      </c>
      <c r="C866" s="179" t="s">
        <v>1333</v>
      </c>
      <c r="D866" s="172">
        <v>60</v>
      </c>
      <c r="E866" s="173">
        <v>576</v>
      </c>
      <c r="F866" s="162"/>
    </row>
    <row r="867" spans="1:6" x14ac:dyDescent="0.3">
      <c r="A867" s="190">
        <v>858</v>
      </c>
      <c r="B867" s="178" t="s">
        <v>1365</v>
      </c>
      <c r="C867" s="174" t="s">
        <v>1366</v>
      </c>
      <c r="D867" s="172">
        <v>20</v>
      </c>
      <c r="E867" s="173">
        <v>349</v>
      </c>
      <c r="F867" s="162"/>
    </row>
    <row r="868" spans="1:6" x14ac:dyDescent="0.3">
      <c r="A868" s="190">
        <v>859</v>
      </c>
      <c r="B868" s="178" t="s">
        <v>1164</v>
      </c>
      <c r="C868" s="170" t="s">
        <v>1165</v>
      </c>
      <c r="D868" s="172">
        <v>14</v>
      </c>
      <c r="E868" s="173">
        <v>2600</v>
      </c>
      <c r="F868" s="162"/>
    </row>
    <row r="869" spans="1:6" x14ac:dyDescent="0.3">
      <c r="A869" s="190">
        <v>860</v>
      </c>
      <c r="B869" s="178" t="s">
        <v>1717</v>
      </c>
      <c r="C869" s="170" t="s">
        <v>2072</v>
      </c>
      <c r="D869" s="172">
        <v>1</v>
      </c>
      <c r="E869" s="173">
        <v>22947</v>
      </c>
      <c r="F869" s="162"/>
    </row>
    <row r="870" spans="1:6" x14ac:dyDescent="0.3">
      <c r="A870" s="190">
        <v>861</v>
      </c>
      <c r="B870" s="170" t="s">
        <v>815</v>
      </c>
      <c r="C870" s="176" t="s">
        <v>816</v>
      </c>
      <c r="D870" s="172">
        <v>16</v>
      </c>
      <c r="E870" s="173">
        <v>35835</v>
      </c>
      <c r="F870" s="162"/>
    </row>
    <row r="871" spans="1:6" x14ac:dyDescent="0.3">
      <c r="A871" s="190">
        <v>862</v>
      </c>
      <c r="B871" s="174" t="s">
        <v>1355</v>
      </c>
      <c r="C871" s="174" t="s">
        <v>1356</v>
      </c>
      <c r="D871" s="172">
        <v>15</v>
      </c>
      <c r="E871" s="173">
        <v>441</v>
      </c>
      <c r="F871" s="162"/>
    </row>
    <row r="872" spans="1:6" x14ac:dyDescent="0.3">
      <c r="A872" s="190">
        <v>863</v>
      </c>
      <c r="B872" s="174" t="s">
        <v>1285</v>
      </c>
      <c r="C872" s="174" t="s">
        <v>1267</v>
      </c>
      <c r="D872" s="172">
        <v>4</v>
      </c>
      <c r="E872" s="173">
        <v>919</v>
      </c>
      <c r="F872" s="162"/>
    </row>
    <row r="873" spans="1:6" x14ac:dyDescent="0.3">
      <c r="A873" s="190">
        <v>864</v>
      </c>
      <c r="B873" s="170" t="s">
        <v>1199</v>
      </c>
      <c r="C873" s="176" t="s">
        <v>1134</v>
      </c>
      <c r="D873" s="172">
        <v>10</v>
      </c>
      <c r="E873" s="173">
        <v>1918</v>
      </c>
      <c r="F873" s="162"/>
    </row>
    <row r="874" spans="1:6" x14ac:dyDescent="0.3">
      <c r="A874" s="190">
        <v>865</v>
      </c>
      <c r="B874" s="170" t="s">
        <v>1169</v>
      </c>
      <c r="C874" s="176" t="s">
        <v>1170</v>
      </c>
      <c r="D874" s="172">
        <v>16</v>
      </c>
      <c r="E874" s="173">
        <v>2481</v>
      </c>
      <c r="F874" s="162"/>
    </row>
    <row r="875" spans="1:6" x14ac:dyDescent="0.3">
      <c r="A875" s="190">
        <v>866</v>
      </c>
      <c r="B875" s="178" t="s">
        <v>1291</v>
      </c>
      <c r="C875" s="174" t="s">
        <v>1292</v>
      </c>
      <c r="D875" s="172">
        <v>1</v>
      </c>
      <c r="E875" s="173">
        <v>884</v>
      </c>
      <c r="F875" s="162"/>
    </row>
    <row r="876" spans="1:6" x14ac:dyDescent="0.3">
      <c r="A876" s="190">
        <v>867</v>
      </c>
      <c r="B876" s="170" t="s">
        <v>896</v>
      </c>
      <c r="C876" s="170" t="s">
        <v>897</v>
      </c>
      <c r="D876" s="172">
        <v>5</v>
      </c>
      <c r="E876" s="173">
        <v>14439</v>
      </c>
      <c r="F876" s="162"/>
    </row>
    <row r="877" spans="1:6" x14ac:dyDescent="0.3">
      <c r="A877" s="190">
        <v>868</v>
      </c>
      <c r="B877" s="170" t="s">
        <v>2460</v>
      </c>
      <c r="C877" s="176" t="s">
        <v>1191</v>
      </c>
      <c r="D877" s="172">
        <v>18</v>
      </c>
      <c r="E877" s="173">
        <v>2609</v>
      </c>
      <c r="F877" s="162"/>
    </row>
    <row r="878" spans="1:6" x14ac:dyDescent="0.3">
      <c r="A878" s="190">
        <v>869</v>
      </c>
      <c r="B878" s="178" t="s">
        <v>977</v>
      </c>
      <c r="C878" s="174" t="s">
        <v>978</v>
      </c>
      <c r="D878" s="172">
        <v>26</v>
      </c>
      <c r="E878" s="173">
        <v>8474</v>
      </c>
      <c r="F878" s="162"/>
    </row>
    <row r="879" spans="1:6" x14ac:dyDescent="0.3">
      <c r="A879" s="190">
        <v>870</v>
      </c>
      <c r="B879" s="178" t="s">
        <v>1176</v>
      </c>
      <c r="C879" s="174" t="s">
        <v>1177</v>
      </c>
      <c r="D879" s="172">
        <v>19</v>
      </c>
      <c r="E879" s="173">
        <v>4437</v>
      </c>
      <c r="F879" s="162"/>
    </row>
    <row r="880" spans="1:6" x14ac:dyDescent="0.3">
      <c r="A880" s="190">
        <v>871</v>
      </c>
      <c r="B880" s="178" t="s">
        <v>940</v>
      </c>
      <c r="C880" s="174" t="s">
        <v>941</v>
      </c>
      <c r="D880" s="172">
        <v>15</v>
      </c>
      <c r="E880" s="173">
        <v>10981</v>
      </c>
      <c r="F880" s="162"/>
    </row>
    <row r="881" spans="1:6" x14ac:dyDescent="0.3">
      <c r="A881" s="190">
        <v>872</v>
      </c>
      <c r="B881" s="170" t="s">
        <v>789</v>
      </c>
      <c r="C881" s="177" t="s">
        <v>790</v>
      </c>
      <c r="D881" s="172">
        <v>1</v>
      </c>
      <c r="E881" s="173">
        <v>33622</v>
      </c>
      <c r="F881" s="162"/>
    </row>
    <row r="882" spans="1:6" x14ac:dyDescent="0.3">
      <c r="A882" s="190">
        <v>873</v>
      </c>
      <c r="B882" s="178" t="s">
        <v>859</v>
      </c>
      <c r="C882" s="174" t="s">
        <v>860</v>
      </c>
      <c r="D882" s="172">
        <v>13</v>
      </c>
      <c r="E882" s="173">
        <v>17538</v>
      </c>
      <c r="F882" s="162"/>
    </row>
    <row r="883" spans="1:6" x14ac:dyDescent="0.3">
      <c r="A883" s="190">
        <v>874</v>
      </c>
      <c r="B883" s="178" t="s">
        <v>1147</v>
      </c>
      <c r="C883" s="174" t="s">
        <v>2461</v>
      </c>
      <c r="D883" s="172">
        <v>36</v>
      </c>
      <c r="E883" s="173">
        <v>2885</v>
      </c>
      <c r="F883" s="162"/>
    </row>
    <row r="884" spans="1:6" x14ac:dyDescent="0.3">
      <c r="A884" s="190">
        <v>875</v>
      </c>
      <c r="B884" s="178" t="s">
        <v>1237</v>
      </c>
      <c r="C884" s="174" t="s">
        <v>2462</v>
      </c>
      <c r="D884" s="172">
        <v>36</v>
      </c>
      <c r="E884" s="173">
        <v>1540</v>
      </c>
      <c r="F884" s="162"/>
    </row>
    <row r="885" spans="1:6" x14ac:dyDescent="0.3">
      <c r="A885" s="190">
        <v>876</v>
      </c>
      <c r="B885" s="170" t="s">
        <v>2463</v>
      </c>
      <c r="C885" s="170" t="s">
        <v>737</v>
      </c>
      <c r="D885" s="172">
        <v>1</v>
      </c>
      <c r="E885" s="173">
        <v>63784</v>
      </c>
      <c r="F885" s="162"/>
    </row>
    <row r="886" spans="1:6" x14ac:dyDescent="0.3">
      <c r="A886" s="190">
        <v>877</v>
      </c>
      <c r="B886" s="175" t="s">
        <v>2464</v>
      </c>
      <c r="C886" s="175" t="s">
        <v>1185</v>
      </c>
      <c r="D886" s="172">
        <v>9</v>
      </c>
      <c r="E886" s="173">
        <v>2111</v>
      </c>
      <c r="F886" s="162"/>
    </row>
    <row r="887" spans="1:6" x14ac:dyDescent="0.3">
      <c r="A887" s="190">
        <v>878</v>
      </c>
      <c r="B887" s="170" t="s">
        <v>1718</v>
      </c>
      <c r="C887" s="170" t="s">
        <v>2073</v>
      </c>
      <c r="D887" s="172">
        <v>38</v>
      </c>
      <c r="E887" s="173">
        <v>2071</v>
      </c>
      <c r="F887" s="162"/>
    </row>
    <row r="888" spans="1:6" x14ac:dyDescent="0.3">
      <c r="A888" s="190">
        <v>879</v>
      </c>
      <c r="B888" s="178" t="s">
        <v>2465</v>
      </c>
      <c r="C888" s="174" t="s">
        <v>1302</v>
      </c>
      <c r="D888" s="172">
        <v>1</v>
      </c>
      <c r="E888" s="173">
        <v>840</v>
      </c>
      <c r="F888" s="162"/>
    </row>
    <row r="889" spans="1:6" x14ac:dyDescent="0.3">
      <c r="A889" s="190">
        <v>880</v>
      </c>
      <c r="B889" s="178" t="s">
        <v>1719</v>
      </c>
      <c r="C889" s="174" t="s">
        <v>2074</v>
      </c>
      <c r="D889" s="172">
        <v>9</v>
      </c>
      <c r="E889" s="173">
        <v>1384</v>
      </c>
      <c r="F889" s="162"/>
    </row>
    <row r="890" spans="1:6" x14ac:dyDescent="0.3">
      <c r="A890" s="190">
        <v>881</v>
      </c>
      <c r="B890" s="178" t="s">
        <v>1720</v>
      </c>
      <c r="C890" s="174" t="s">
        <v>2075</v>
      </c>
      <c r="D890" s="172">
        <v>1</v>
      </c>
      <c r="E890" s="173">
        <v>8346</v>
      </c>
      <c r="F890" s="162"/>
    </row>
    <row r="891" spans="1:6" x14ac:dyDescent="0.3">
      <c r="A891" s="190">
        <v>882</v>
      </c>
      <c r="B891" s="178" t="s">
        <v>2466</v>
      </c>
      <c r="C891" s="174" t="s">
        <v>1173</v>
      </c>
      <c r="D891" s="172">
        <v>2</v>
      </c>
      <c r="E891" s="173">
        <v>2443</v>
      </c>
      <c r="F891" s="162"/>
    </row>
    <row r="892" spans="1:6" x14ac:dyDescent="0.3">
      <c r="A892" s="190">
        <v>883</v>
      </c>
      <c r="B892" s="178" t="s">
        <v>1721</v>
      </c>
      <c r="C892" s="174" t="s">
        <v>2467</v>
      </c>
      <c r="D892" s="172">
        <v>2</v>
      </c>
      <c r="E892" s="173">
        <v>145</v>
      </c>
      <c r="F892" s="162"/>
    </row>
    <row r="893" spans="1:6" x14ac:dyDescent="0.3">
      <c r="A893" s="190">
        <v>884</v>
      </c>
      <c r="B893" s="170" t="s">
        <v>1722</v>
      </c>
      <c r="C893" s="170" t="s">
        <v>2076</v>
      </c>
      <c r="D893" s="172">
        <v>1</v>
      </c>
      <c r="E893" s="173">
        <v>46</v>
      </c>
      <c r="F893" s="162"/>
    </row>
    <row r="894" spans="1:6" x14ac:dyDescent="0.3">
      <c r="A894" s="190">
        <v>885</v>
      </c>
      <c r="B894" s="170" t="s">
        <v>1723</v>
      </c>
      <c r="C894" s="170" t="s">
        <v>2077</v>
      </c>
      <c r="D894" s="172">
        <v>1</v>
      </c>
      <c r="E894" s="173">
        <v>73132</v>
      </c>
      <c r="F894" s="162"/>
    </row>
    <row r="895" spans="1:6" x14ac:dyDescent="0.3">
      <c r="A895" s="190">
        <v>886</v>
      </c>
      <c r="B895" s="178" t="s">
        <v>1724</v>
      </c>
      <c r="C895" s="174" t="s">
        <v>2078</v>
      </c>
      <c r="D895" s="172">
        <v>5</v>
      </c>
      <c r="E895" s="173">
        <v>2053</v>
      </c>
      <c r="F895" s="162"/>
    </row>
    <row r="896" spans="1:6" x14ac:dyDescent="0.3">
      <c r="A896" s="190">
        <v>887</v>
      </c>
      <c r="B896" s="178" t="s">
        <v>1725</v>
      </c>
      <c r="C896" s="174" t="s">
        <v>2079</v>
      </c>
      <c r="D896" s="172">
        <v>5</v>
      </c>
      <c r="E896" s="173">
        <v>17209</v>
      </c>
      <c r="F896" s="162"/>
    </row>
    <row r="897" spans="1:6" x14ac:dyDescent="0.3">
      <c r="A897" s="190">
        <v>888</v>
      </c>
      <c r="B897" s="170" t="s">
        <v>1726</v>
      </c>
      <c r="C897" s="171" t="s">
        <v>2080</v>
      </c>
      <c r="D897" s="172">
        <v>1</v>
      </c>
      <c r="E897" s="173">
        <v>495</v>
      </c>
      <c r="F897" s="162"/>
    </row>
    <row r="898" spans="1:6" x14ac:dyDescent="0.3">
      <c r="A898" s="190">
        <v>889</v>
      </c>
      <c r="B898" s="170" t="s">
        <v>1727</v>
      </c>
      <c r="C898" s="170" t="s">
        <v>2081</v>
      </c>
      <c r="D898" s="172">
        <v>3</v>
      </c>
      <c r="E898" s="173">
        <v>495</v>
      </c>
      <c r="F898" s="162"/>
    </row>
    <row r="899" spans="1:6" x14ac:dyDescent="0.3">
      <c r="A899" s="190">
        <v>890</v>
      </c>
      <c r="B899" s="178" t="s">
        <v>2468</v>
      </c>
      <c r="C899" s="174" t="s">
        <v>938</v>
      </c>
      <c r="D899" s="172">
        <v>4</v>
      </c>
      <c r="E899" s="173">
        <v>9197</v>
      </c>
      <c r="F899" s="162"/>
    </row>
    <row r="900" spans="1:6" x14ac:dyDescent="0.3">
      <c r="A900" s="190">
        <v>891</v>
      </c>
      <c r="B900" s="178" t="s">
        <v>2469</v>
      </c>
      <c r="C900" s="174" t="s">
        <v>939</v>
      </c>
      <c r="D900" s="172">
        <v>1</v>
      </c>
      <c r="E900" s="173">
        <v>11015</v>
      </c>
      <c r="F900" s="162"/>
    </row>
    <row r="901" spans="1:6" x14ac:dyDescent="0.3">
      <c r="A901" s="190">
        <v>892</v>
      </c>
      <c r="B901" s="178" t="s">
        <v>1728</v>
      </c>
      <c r="C901" s="174" t="s">
        <v>2082</v>
      </c>
      <c r="D901" s="172">
        <v>24</v>
      </c>
      <c r="E901" s="173">
        <v>2347</v>
      </c>
      <c r="F901" s="162"/>
    </row>
    <row r="902" spans="1:6" x14ac:dyDescent="0.3">
      <c r="A902" s="190">
        <v>893</v>
      </c>
      <c r="B902" s="170" t="s">
        <v>2470</v>
      </c>
      <c r="C902" s="170" t="s">
        <v>2471</v>
      </c>
      <c r="D902" s="172">
        <v>4</v>
      </c>
      <c r="E902" s="173">
        <v>2997</v>
      </c>
      <c r="F902" s="162"/>
    </row>
    <row r="903" spans="1:6" x14ac:dyDescent="0.3">
      <c r="A903" s="190">
        <v>894</v>
      </c>
      <c r="B903" s="178" t="s">
        <v>1729</v>
      </c>
      <c r="C903" s="174" t="s">
        <v>2083</v>
      </c>
      <c r="D903" s="172">
        <v>1</v>
      </c>
      <c r="E903" s="173">
        <v>24783</v>
      </c>
      <c r="F903" s="162"/>
    </row>
    <row r="904" spans="1:6" x14ac:dyDescent="0.3">
      <c r="A904" s="190">
        <v>895</v>
      </c>
      <c r="B904" s="178" t="s">
        <v>1730</v>
      </c>
      <c r="C904" s="174" t="s">
        <v>2084</v>
      </c>
      <c r="D904" s="172">
        <v>8</v>
      </c>
      <c r="E904" s="173">
        <v>12096</v>
      </c>
      <c r="F904" s="162"/>
    </row>
    <row r="905" spans="1:6" x14ac:dyDescent="0.3">
      <c r="A905" s="190">
        <v>896</v>
      </c>
      <c r="B905" s="178" t="s">
        <v>1731</v>
      </c>
      <c r="C905" s="174" t="s">
        <v>2085</v>
      </c>
      <c r="D905" s="172">
        <v>11</v>
      </c>
      <c r="E905" s="173">
        <v>11461</v>
      </c>
      <c r="F905" s="162"/>
    </row>
    <row r="906" spans="1:6" x14ac:dyDescent="0.3">
      <c r="A906" s="190">
        <v>897</v>
      </c>
      <c r="B906" s="178" t="s">
        <v>1732</v>
      </c>
      <c r="C906" s="174" t="s">
        <v>2086</v>
      </c>
      <c r="D906" s="172">
        <v>131</v>
      </c>
      <c r="E906" s="173">
        <v>4185</v>
      </c>
      <c r="F906" s="162"/>
    </row>
    <row r="907" spans="1:6" x14ac:dyDescent="0.3">
      <c r="A907" s="190">
        <v>898</v>
      </c>
      <c r="B907" s="170" t="s">
        <v>2472</v>
      </c>
      <c r="C907" s="170" t="s">
        <v>1323</v>
      </c>
      <c r="D907" s="172">
        <v>42</v>
      </c>
      <c r="E907" s="173">
        <v>727</v>
      </c>
      <c r="F907" s="162"/>
    </row>
    <row r="908" spans="1:6" x14ac:dyDescent="0.3">
      <c r="A908" s="190">
        <v>899</v>
      </c>
      <c r="B908" s="178" t="s">
        <v>2473</v>
      </c>
      <c r="C908" s="174" t="s">
        <v>1343</v>
      </c>
      <c r="D908" s="172">
        <v>36</v>
      </c>
      <c r="E908" s="173">
        <v>694</v>
      </c>
      <c r="F908" s="162"/>
    </row>
    <row r="909" spans="1:6" x14ac:dyDescent="0.3">
      <c r="A909" s="190">
        <v>900</v>
      </c>
      <c r="B909" s="170" t="s">
        <v>2474</v>
      </c>
      <c r="C909" s="170" t="s">
        <v>1075</v>
      </c>
      <c r="D909" s="172">
        <v>69</v>
      </c>
      <c r="E909" s="173">
        <v>3306</v>
      </c>
      <c r="F909" s="162"/>
    </row>
    <row r="910" spans="1:6" x14ac:dyDescent="0.3">
      <c r="A910" s="190">
        <v>901</v>
      </c>
      <c r="B910" s="170" t="s">
        <v>1030</v>
      </c>
      <c r="C910" s="170" t="s">
        <v>1031</v>
      </c>
      <c r="D910" s="172">
        <v>81</v>
      </c>
      <c r="E910" s="173">
        <v>5889</v>
      </c>
      <c r="F910" s="162"/>
    </row>
    <row r="911" spans="1:6" x14ac:dyDescent="0.3">
      <c r="A911" s="190">
        <v>902</v>
      </c>
      <c r="B911" s="178" t="s">
        <v>2475</v>
      </c>
      <c r="C911" s="174" t="s">
        <v>879</v>
      </c>
      <c r="D911" s="172">
        <v>1</v>
      </c>
      <c r="E911" s="173">
        <v>13165</v>
      </c>
      <c r="F911" s="162"/>
    </row>
    <row r="912" spans="1:6" x14ac:dyDescent="0.3">
      <c r="A912" s="190">
        <v>903</v>
      </c>
      <c r="B912" s="178" t="s">
        <v>2476</v>
      </c>
      <c r="C912" s="174" t="s">
        <v>670</v>
      </c>
      <c r="D912" s="172">
        <v>3</v>
      </c>
      <c r="E912" s="173">
        <v>150642</v>
      </c>
      <c r="F912" s="162"/>
    </row>
    <row r="913" spans="1:6" x14ac:dyDescent="0.3">
      <c r="A913" s="190">
        <v>904</v>
      </c>
      <c r="B913" s="170" t="s">
        <v>2477</v>
      </c>
      <c r="C913" s="170" t="s">
        <v>1227</v>
      </c>
      <c r="D913" s="172">
        <v>8</v>
      </c>
      <c r="E913" s="173">
        <v>1605</v>
      </c>
      <c r="F913" s="162"/>
    </row>
    <row r="914" spans="1:6" x14ac:dyDescent="0.3">
      <c r="A914" s="190">
        <v>905</v>
      </c>
      <c r="B914" s="178" t="s">
        <v>2478</v>
      </c>
      <c r="C914" s="174" t="s">
        <v>1182</v>
      </c>
      <c r="D914" s="172">
        <v>250</v>
      </c>
      <c r="E914" s="173">
        <v>2593</v>
      </c>
      <c r="F914" s="162"/>
    </row>
    <row r="915" spans="1:6" x14ac:dyDescent="0.3">
      <c r="A915" s="190">
        <v>906</v>
      </c>
      <c r="B915" s="178" t="s">
        <v>2479</v>
      </c>
      <c r="C915" s="174" t="s">
        <v>1322</v>
      </c>
      <c r="D915" s="172">
        <v>12</v>
      </c>
      <c r="E915" s="173">
        <v>688</v>
      </c>
      <c r="F915" s="162"/>
    </row>
    <row r="916" spans="1:6" x14ac:dyDescent="0.3">
      <c r="A916" s="190">
        <v>907</v>
      </c>
      <c r="B916" s="178" t="s">
        <v>1733</v>
      </c>
      <c r="C916" s="174" t="s">
        <v>2087</v>
      </c>
      <c r="D916" s="172">
        <v>1</v>
      </c>
      <c r="E916" s="173">
        <v>1283</v>
      </c>
      <c r="F916" s="162"/>
    </row>
    <row r="917" spans="1:6" x14ac:dyDescent="0.3">
      <c r="A917" s="190">
        <v>908</v>
      </c>
      <c r="B917" s="178" t="s">
        <v>612</v>
      </c>
      <c r="C917" s="174" t="s">
        <v>613</v>
      </c>
      <c r="D917" s="172">
        <v>4</v>
      </c>
      <c r="E917" s="173">
        <v>462382</v>
      </c>
      <c r="F917" s="162"/>
    </row>
    <row r="918" spans="1:6" x14ac:dyDescent="0.3">
      <c r="A918" s="190">
        <v>909</v>
      </c>
      <c r="B918" s="170" t="s">
        <v>1734</v>
      </c>
      <c r="C918" s="170" t="s">
        <v>2088</v>
      </c>
      <c r="D918" s="172">
        <v>4</v>
      </c>
      <c r="E918" s="173">
        <v>2766</v>
      </c>
      <c r="F918" s="162"/>
    </row>
    <row r="919" spans="1:6" x14ac:dyDescent="0.3">
      <c r="A919" s="190">
        <v>910</v>
      </c>
      <c r="B919" s="170" t="s">
        <v>1735</v>
      </c>
      <c r="C919" s="170" t="s">
        <v>2089</v>
      </c>
      <c r="D919" s="172">
        <v>1</v>
      </c>
      <c r="E919" s="173">
        <v>591196</v>
      </c>
      <c r="F919" s="162"/>
    </row>
    <row r="920" spans="1:6" x14ac:dyDescent="0.3">
      <c r="A920" s="190">
        <v>911</v>
      </c>
      <c r="B920" s="178" t="s">
        <v>1736</v>
      </c>
      <c r="C920" s="174" t="s">
        <v>2090</v>
      </c>
      <c r="D920" s="172">
        <v>4</v>
      </c>
      <c r="E920" s="173">
        <v>20588</v>
      </c>
      <c r="F920" s="162"/>
    </row>
    <row r="921" spans="1:6" x14ac:dyDescent="0.3">
      <c r="A921" s="190">
        <v>912</v>
      </c>
      <c r="B921" s="178" t="s">
        <v>1737</v>
      </c>
      <c r="C921" s="174" t="s">
        <v>2091</v>
      </c>
      <c r="D921" s="172">
        <v>1</v>
      </c>
      <c r="E921" s="173">
        <v>458</v>
      </c>
      <c r="F921" s="162"/>
    </row>
    <row r="922" spans="1:6" x14ac:dyDescent="0.3">
      <c r="A922" s="190">
        <v>913</v>
      </c>
      <c r="B922" s="178" t="s">
        <v>1738</v>
      </c>
      <c r="C922" s="174" t="s">
        <v>2092</v>
      </c>
      <c r="D922" s="172">
        <v>2</v>
      </c>
      <c r="E922" s="173">
        <v>1195</v>
      </c>
      <c r="F922" s="162"/>
    </row>
    <row r="923" spans="1:6" x14ac:dyDescent="0.3">
      <c r="A923" s="190">
        <v>914</v>
      </c>
      <c r="B923" s="175" t="s">
        <v>1739</v>
      </c>
      <c r="C923" s="175" t="s">
        <v>2093</v>
      </c>
      <c r="D923" s="172">
        <v>1</v>
      </c>
      <c r="E923" s="173">
        <v>23909</v>
      </c>
      <c r="F923" s="162"/>
    </row>
    <row r="924" spans="1:6" x14ac:dyDescent="0.3">
      <c r="A924" s="190">
        <v>915</v>
      </c>
      <c r="B924" s="178" t="s">
        <v>1740</v>
      </c>
      <c r="C924" s="174" t="s">
        <v>2094</v>
      </c>
      <c r="D924" s="172">
        <v>1</v>
      </c>
      <c r="E924" s="173">
        <v>627</v>
      </c>
      <c r="F924" s="162"/>
    </row>
    <row r="925" spans="1:6" x14ac:dyDescent="0.3">
      <c r="A925" s="190">
        <v>916</v>
      </c>
      <c r="B925" s="170" t="s">
        <v>1741</v>
      </c>
      <c r="C925" s="170" t="s">
        <v>2095</v>
      </c>
      <c r="D925" s="172">
        <v>1</v>
      </c>
      <c r="E925" s="173">
        <v>859</v>
      </c>
      <c r="F925" s="162"/>
    </row>
    <row r="926" spans="1:6" x14ac:dyDescent="0.3">
      <c r="A926" s="190">
        <v>917</v>
      </c>
      <c r="B926" s="178" t="s">
        <v>1742</v>
      </c>
      <c r="C926" s="174" t="s">
        <v>2096</v>
      </c>
      <c r="D926" s="172">
        <v>1</v>
      </c>
      <c r="E926" s="173">
        <v>94</v>
      </c>
      <c r="F926" s="162"/>
    </row>
    <row r="927" spans="1:6" x14ac:dyDescent="0.3">
      <c r="A927" s="190">
        <v>918</v>
      </c>
      <c r="B927" s="178" t="s">
        <v>1743</v>
      </c>
      <c r="C927" s="174" t="s">
        <v>2097</v>
      </c>
      <c r="D927" s="172">
        <v>4</v>
      </c>
      <c r="E927" s="173">
        <v>257</v>
      </c>
      <c r="F927" s="162"/>
    </row>
    <row r="928" spans="1:6" x14ac:dyDescent="0.3">
      <c r="A928" s="190">
        <v>919</v>
      </c>
      <c r="B928" s="178" t="s">
        <v>1744</v>
      </c>
      <c r="C928" s="174" t="s">
        <v>2098</v>
      </c>
      <c r="D928" s="172">
        <v>1</v>
      </c>
      <c r="E928" s="173">
        <v>343</v>
      </c>
      <c r="F928" s="162"/>
    </row>
    <row r="929" spans="1:6" x14ac:dyDescent="0.3">
      <c r="A929" s="190">
        <v>920</v>
      </c>
      <c r="B929" s="178" t="s">
        <v>1745</v>
      </c>
      <c r="C929" s="174" t="s">
        <v>2099</v>
      </c>
      <c r="D929" s="172">
        <v>1</v>
      </c>
      <c r="E929" s="173">
        <v>256</v>
      </c>
      <c r="F929" s="162"/>
    </row>
    <row r="930" spans="1:6" x14ac:dyDescent="0.3">
      <c r="A930" s="190">
        <v>921</v>
      </c>
      <c r="B930" s="178" t="s">
        <v>1746</v>
      </c>
      <c r="C930" s="174" t="s">
        <v>2100</v>
      </c>
      <c r="D930" s="172">
        <v>6</v>
      </c>
      <c r="E930" s="173">
        <v>96</v>
      </c>
      <c r="F930" s="162"/>
    </row>
    <row r="931" spans="1:6" x14ac:dyDescent="0.3">
      <c r="A931" s="190">
        <v>922</v>
      </c>
      <c r="B931" s="178" t="s">
        <v>1747</v>
      </c>
      <c r="C931" s="174" t="s">
        <v>2101</v>
      </c>
      <c r="D931" s="172">
        <v>1</v>
      </c>
      <c r="E931" s="173">
        <v>43</v>
      </c>
      <c r="F931" s="162"/>
    </row>
    <row r="932" spans="1:6" x14ac:dyDescent="0.3">
      <c r="A932" s="190">
        <v>923</v>
      </c>
      <c r="B932" s="178" t="s">
        <v>1748</v>
      </c>
      <c r="C932" s="174" t="s">
        <v>2102</v>
      </c>
      <c r="D932" s="172">
        <v>6</v>
      </c>
      <c r="E932" s="173">
        <v>1467</v>
      </c>
      <c r="F932" s="162"/>
    </row>
    <row r="933" spans="1:6" x14ac:dyDescent="0.3">
      <c r="A933" s="190">
        <v>924</v>
      </c>
      <c r="B933" s="178" t="s">
        <v>1749</v>
      </c>
      <c r="C933" s="174" t="s">
        <v>2103</v>
      </c>
      <c r="D933" s="172">
        <v>6</v>
      </c>
      <c r="E933" s="173">
        <v>3816</v>
      </c>
      <c r="F933" s="162"/>
    </row>
    <row r="934" spans="1:6" x14ac:dyDescent="0.3">
      <c r="A934" s="190">
        <v>925</v>
      </c>
      <c r="B934" s="170" t="s">
        <v>1750</v>
      </c>
      <c r="C934" s="170" t="s">
        <v>2104</v>
      </c>
      <c r="D934" s="172">
        <v>1</v>
      </c>
      <c r="E934" s="173">
        <v>154</v>
      </c>
      <c r="F934" s="162"/>
    </row>
    <row r="935" spans="1:6" x14ac:dyDescent="0.3">
      <c r="A935" s="190">
        <v>926</v>
      </c>
      <c r="B935" s="170" t="s">
        <v>1751</v>
      </c>
      <c r="C935" s="170" t="s">
        <v>2105</v>
      </c>
      <c r="D935" s="172">
        <v>3</v>
      </c>
      <c r="E935" s="173">
        <v>2221</v>
      </c>
      <c r="F935" s="162"/>
    </row>
    <row r="936" spans="1:6" x14ac:dyDescent="0.3">
      <c r="A936" s="190">
        <v>927</v>
      </c>
      <c r="B936" s="170" t="s">
        <v>1016</v>
      </c>
      <c r="C936" s="170" t="s">
        <v>1017</v>
      </c>
      <c r="D936" s="172">
        <v>10</v>
      </c>
      <c r="E936" s="173">
        <v>6612</v>
      </c>
      <c r="F936" s="162"/>
    </row>
    <row r="937" spans="1:6" x14ac:dyDescent="0.3">
      <c r="A937" s="190">
        <v>928</v>
      </c>
      <c r="B937" s="170" t="s">
        <v>1752</v>
      </c>
      <c r="C937" s="179" t="s">
        <v>2106</v>
      </c>
      <c r="D937" s="172">
        <v>20</v>
      </c>
      <c r="E937" s="173">
        <v>34250</v>
      </c>
      <c r="F937" s="162"/>
    </row>
    <row r="938" spans="1:6" x14ac:dyDescent="0.3">
      <c r="A938" s="190">
        <v>929</v>
      </c>
      <c r="B938" s="178" t="s">
        <v>1753</v>
      </c>
      <c r="C938" s="174" t="s">
        <v>2107</v>
      </c>
      <c r="D938" s="172">
        <v>6</v>
      </c>
      <c r="E938" s="173">
        <v>223070</v>
      </c>
      <c r="F938" s="162"/>
    </row>
    <row r="939" spans="1:6" x14ac:dyDescent="0.3">
      <c r="A939" s="190">
        <v>930</v>
      </c>
      <c r="B939" s="178" t="s">
        <v>825</v>
      </c>
      <c r="C939" s="174" t="s">
        <v>826</v>
      </c>
      <c r="D939" s="172">
        <v>6</v>
      </c>
      <c r="E939" s="173">
        <v>24377</v>
      </c>
      <c r="F939" s="162"/>
    </row>
    <row r="940" spans="1:6" x14ac:dyDescent="0.3">
      <c r="A940" s="190">
        <v>931</v>
      </c>
      <c r="B940" s="170" t="s">
        <v>1754</v>
      </c>
      <c r="C940" s="170" t="s">
        <v>2108</v>
      </c>
      <c r="D940" s="172">
        <v>11</v>
      </c>
      <c r="E940" s="173">
        <v>1200</v>
      </c>
      <c r="F940" s="162"/>
    </row>
    <row r="941" spans="1:6" x14ac:dyDescent="0.3">
      <c r="A941" s="190">
        <v>932</v>
      </c>
      <c r="B941" s="178" t="s">
        <v>1755</v>
      </c>
      <c r="C941" s="174" t="s">
        <v>2109</v>
      </c>
      <c r="D941" s="172">
        <v>38</v>
      </c>
      <c r="E941" s="173">
        <v>706</v>
      </c>
      <c r="F941" s="162"/>
    </row>
    <row r="942" spans="1:6" x14ac:dyDescent="0.3">
      <c r="A942" s="190">
        <v>933</v>
      </c>
      <c r="B942" s="178" t="s">
        <v>1756</v>
      </c>
      <c r="C942" s="170" t="s">
        <v>2110</v>
      </c>
      <c r="D942" s="172">
        <v>7</v>
      </c>
      <c r="E942" s="173">
        <v>16709</v>
      </c>
      <c r="F942" s="162"/>
    </row>
    <row r="943" spans="1:6" x14ac:dyDescent="0.3">
      <c r="A943" s="190">
        <v>934</v>
      </c>
      <c r="B943" s="178" t="s">
        <v>1757</v>
      </c>
      <c r="C943" s="174" t="s">
        <v>2111</v>
      </c>
      <c r="D943" s="172">
        <v>8</v>
      </c>
      <c r="E943" s="173">
        <v>15455</v>
      </c>
      <c r="F943" s="162"/>
    </row>
    <row r="944" spans="1:6" x14ac:dyDescent="0.3">
      <c r="A944" s="190">
        <v>935</v>
      </c>
      <c r="B944" s="170" t="s">
        <v>1758</v>
      </c>
      <c r="C944" s="179" t="s">
        <v>2112</v>
      </c>
      <c r="D944" s="172">
        <v>3</v>
      </c>
      <c r="E944" s="173">
        <v>70780</v>
      </c>
      <c r="F944" s="162"/>
    </row>
    <row r="945" spans="1:6" x14ac:dyDescent="0.3">
      <c r="A945" s="190">
        <v>936</v>
      </c>
      <c r="B945" s="170" t="s">
        <v>2480</v>
      </c>
      <c r="C945" s="179" t="s">
        <v>2481</v>
      </c>
      <c r="D945" s="172">
        <v>58</v>
      </c>
      <c r="E945" s="173">
        <v>2439</v>
      </c>
      <c r="F945" s="162"/>
    </row>
    <row r="946" spans="1:6" x14ac:dyDescent="0.3">
      <c r="A946" s="190">
        <v>937</v>
      </c>
      <c r="B946" s="178" t="s">
        <v>2482</v>
      </c>
      <c r="C946" s="174" t="s">
        <v>2483</v>
      </c>
      <c r="D946" s="172">
        <v>57</v>
      </c>
      <c r="E946" s="173">
        <v>4070</v>
      </c>
      <c r="F946" s="162"/>
    </row>
    <row r="947" spans="1:6" x14ac:dyDescent="0.3">
      <c r="A947" s="190">
        <v>938</v>
      </c>
      <c r="B947" s="178" t="s">
        <v>2484</v>
      </c>
      <c r="C947" s="174" t="s">
        <v>2485</v>
      </c>
      <c r="D947" s="172">
        <v>32</v>
      </c>
      <c r="E947" s="173">
        <v>5072</v>
      </c>
      <c r="F947" s="162"/>
    </row>
    <row r="948" spans="1:6" x14ac:dyDescent="0.3">
      <c r="A948" s="190">
        <v>939</v>
      </c>
      <c r="B948" s="178" t="s">
        <v>2486</v>
      </c>
      <c r="C948" s="174" t="s">
        <v>2487</v>
      </c>
      <c r="D948" s="172">
        <v>48</v>
      </c>
      <c r="E948" s="173">
        <v>2189</v>
      </c>
      <c r="F948" s="162"/>
    </row>
    <row r="949" spans="1:6" x14ac:dyDescent="0.3">
      <c r="A949" s="190">
        <v>940</v>
      </c>
      <c r="B949" s="178" t="s">
        <v>1759</v>
      </c>
      <c r="C949" s="174" t="s">
        <v>2113</v>
      </c>
      <c r="D949" s="172">
        <v>205</v>
      </c>
      <c r="E949" s="173">
        <v>56</v>
      </c>
      <c r="F949" s="162"/>
    </row>
    <row r="950" spans="1:6" x14ac:dyDescent="0.3">
      <c r="A950" s="190">
        <v>941</v>
      </c>
      <c r="B950" s="178" t="s">
        <v>2488</v>
      </c>
      <c r="C950" s="170" t="s">
        <v>1155</v>
      </c>
      <c r="D950" s="172">
        <v>26</v>
      </c>
      <c r="E950" s="173">
        <v>2676</v>
      </c>
      <c r="F950" s="162"/>
    </row>
    <row r="951" spans="1:6" x14ac:dyDescent="0.3">
      <c r="A951" s="190">
        <v>942</v>
      </c>
      <c r="B951" s="170" t="s">
        <v>1760</v>
      </c>
      <c r="C951" s="170" t="s">
        <v>2114</v>
      </c>
      <c r="D951" s="172">
        <v>14</v>
      </c>
      <c r="E951" s="173">
        <v>174</v>
      </c>
      <c r="F951" s="162"/>
    </row>
    <row r="952" spans="1:6" x14ac:dyDescent="0.3">
      <c r="A952" s="190">
        <v>943</v>
      </c>
      <c r="B952" s="178" t="s">
        <v>2489</v>
      </c>
      <c r="C952" s="174" t="s">
        <v>1251</v>
      </c>
      <c r="D952" s="172">
        <v>49</v>
      </c>
      <c r="E952" s="173">
        <v>1338</v>
      </c>
      <c r="F952" s="162"/>
    </row>
    <row r="953" spans="1:6" x14ac:dyDescent="0.3">
      <c r="A953" s="190">
        <v>944</v>
      </c>
      <c r="B953" s="178" t="s">
        <v>1761</v>
      </c>
      <c r="C953" s="170" t="s">
        <v>2115</v>
      </c>
      <c r="D953" s="172">
        <v>2</v>
      </c>
      <c r="E953" s="173">
        <v>110533</v>
      </c>
      <c r="F953" s="162"/>
    </row>
    <row r="954" spans="1:6" x14ac:dyDescent="0.3">
      <c r="A954" s="190">
        <v>945</v>
      </c>
      <c r="B954" s="178" t="s">
        <v>1762</v>
      </c>
      <c r="C954" s="174" t="s">
        <v>2116</v>
      </c>
      <c r="D954" s="172">
        <v>50</v>
      </c>
      <c r="E954" s="173">
        <v>584</v>
      </c>
      <c r="F954" s="162"/>
    </row>
    <row r="955" spans="1:6" x14ac:dyDescent="0.3">
      <c r="A955" s="190">
        <v>946</v>
      </c>
      <c r="B955" s="178" t="s">
        <v>2490</v>
      </c>
      <c r="C955" s="174" t="s">
        <v>2491</v>
      </c>
      <c r="D955" s="172">
        <v>143</v>
      </c>
      <c r="E955" s="173">
        <v>284</v>
      </c>
      <c r="F955" s="162"/>
    </row>
    <row r="956" spans="1:6" x14ac:dyDescent="0.3">
      <c r="A956" s="190">
        <v>947</v>
      </c>
      <c r="B956" s="178" t="s">
        <v>2157</v>
      </c>
      <c r="C956" s="174" t="s">
        <v>268</v>
      </c>
      <c r="D956" s="172">
        <v>41</v>
      </c>
      <c r="E956" s="173">
        <v>551</v>
      </c>
      <c r="F956" s="162"/>
    </row>
    <row r="957" spans="1:6" x14ac:dyDescent="0.3">
      <c r="A957" s="190">
        <v>948</v>
      </c>
      <c r="B957" s="178" t="s">
        <v>2492</v>
      </c>
      <c r="C957" s="174" t="s">
        <v>837</v>
      </c>
      <c r="D957" s="172">
        <v>10</v>
      </c>
      <c r="E957" s="173">
        <v>21249</v>
      </c>
      <c r="F957" s="162"/>
    </row>
    <row r="958" spans="1:6" x14ac:dyDescent="0.3">
      <c r="A958" s="190">
        <v>949</v>
      </c>
      <c r="B958" s="178" t="s">
        <v>2493</v>
      </c>
      <c r="C958" s="174" t="s">
        <v>698</v>
      </c>
      <c r="D958" s="172">
        <v>2</v>
      </c>
      <c r="E958" s="173">
        <v>115362</v>
      </c>
      <c r="F958" s="162"/>
    </row>
    <row r="959" spans="1:6" x14ac:dyDescent="0.3">
      <c r="A959" s="190">
        <v>950</v>
      </c>
      <c r="B959" s="178" t="s">
        <v>2494</v>
      </c>
      <c r="C959" s="174" t="s">
        <v>629</v>
      </c>
      <c r="D959" s="172">
        <v>1</v>
      </c>
      <c r="E959" s="173">
        <v>356112</v>
      </c>
      <c r="F959" s="162"/>
    </row>
    <row r="960" spans="1:6" x14ac:dyDescent="0.3">
      <c r="A960" s="190">
        <v>951</v>
      </c>
      <c r="B960" s="170" t="s">
        <v>2495</v>
      </c>
      <c r="C960" s="170" t="s">
        <v>1364</v>
      </c>
      <c r="D960" s="172">
        <v>8</v>
      </c>
      <c r="E960" s="173">
        <v>351</v>
      </c>
      <c r="F960" s="162"/>
    </row>
    <row r="961" spans="1:6" x14ac:dyDescent="0.3">
      <c r="A961" s="190">
        <v>952</v>
      </c>
      <c r="B961" s="170" t="s">
        <v>2496</v>
      </c>
      <c r="C961" s="170" t="s">
        <v>968</v>
      </c>
      <c r="D961" s="172">
        <v>8</v>
      </c>
      <c r="E961" s="173">
        <v>8942</v>
      </c>
      <c r="F961" s="162"/>
    </row>
    <row r="962" spans="1:6" x14ac:dyDescent="0.3">
      <c r="A962" s="190">
        <v>953</v>
      </c>
      <c r="B962" s="178" t="s">
        <v>2497</v>
      </c>
      <c r="C962" s="174" t="s">
        <v>1135</v>
      </c>
      <c r="D962" s="172">
        <v>8</v>
      </c>
      <c r="E962" s="173">
        <v>3122</v>
      </c>
      <c r="F962" s="162"/>
    </row>
    <row r="963" spans="1:6" x14ac:dyDescent="0.3">
      <c r="A963" s="190">
        <v>954</v>
      </c>
      <c r="B963" s="170" t="s">
        <v>844</v>
      </c>
      <c r="C963" s="176" t="s">
        <v>273</v>
      </c>
      <c r="D963" s="172">
        <v>2</v>
      </c>
      <c r="E963" s="173">
        <v>20629</v>
      </c>
      <c r="F963" s="162"/>
    </row>
    <row r="964" spans="1:6" x14ac:dyDescent="0.3">
      <c r="A964" s="190">
        <v>955</v>
      </c>
      <c r="B964" s="178" t="s">
        <v>1763</v>
      </c>
      <c r="C964" s="174" t="s">
        <v>2117</v>
      </c>
      <c r="D964" s="172">
        <v>9</v>
      </c>
      <c r="E964" s="173">
        <v>9279</v>
      </c>
      <c r="F964" s="162"/>
    </row>
    <row r="965" spans="1:6" x14ac:dyDescent="0.3">
      <c r="A965" s="190">
        <v>956</v>
      </c>
      <c r="B965" s="178" t="s">
        <v>2498</v>
      </c>
      <c r="C965" s="174" t="s">
        <v>1158</v>
      </c>
      <c r="D965" s="172">
        <v>1</v>
      </c>
      <c r="E965" s="173">
        <v>2642</v>
      </c>
      <c r="F965" s="162"/>
    </row>
    <row r="966" spans="1:6" x14ac:dyDescent="0.3">
      <c r="A966" s="190">
        <v>957</v>
      </c>
      <c r="B966" s="178" t="s">
        <v>2499</v>
      </c>
      <c r="C966" s="174" t="s">
        <v>872</v>
      </c>
      <c r="D966" s="172">
        <v>2</v>
      </c>
      <c r="E966" s="173">
        <v>16461</v>
      </c>
      <c r="F966" s="162"/>
    </row>
    <row r="967" spans="1:6" x14ac:dyDescent="0.3">
      <c r="A967" s="190">
        <v>958</v>
      </c>
      <c r="B967" s="178" t="s">
        <v>2500</v>
      </c>
      <c r="C967" s="174" t="s">
        <v>958</v>
      </c>
      <c r="D967" s="172">
        <v>1</v>
      </c>
      <c r="E967" s="173">
        <v>9732</v>
      </c>
      <c r="F967" s="162"/>
    </row>
    <row r="968" spans="1:6" x14ac:dyDescent="0.3">
      <c r="A968" s="190">
        <v>959</v>
      </c>
      <c r="B968" s="170" t="s">
        <v>2501</v>
      </c>
      <c r="C968" s="179" t="s">
        <v>1190</v>
      </c>
      <c r="D968" s="172">
        <v>1</v>
      </c>
      <c r="E968" s="173">
        <v>2019</v>
      </c>
      <c r="F968" s="162"/>
    </row>
    <row r="969" spans="1:6" x14ac:dyDescent="0.3">
      <c r="A969" s="190">
        <v>960</v>
      </c>
      <c r="B969" s="178" t="s">
        <v>2502</v>
      </c>
      <c r="C969" s="174" t="s">
        <v>722</v>
      </c>
      <c r="D969" s="172">
        <v>3</v>
      </c>
      <c r="E969" s="173">
        <v>76796</v>
      </c>
      <c r="F969" s="162"/>
    </row>
    <row r="970" spans="1:6" x14ac:dyDescent="0.3">
      <c r="A970" s="190">
        <v>961</v>
      </c>
      <c r="B970" s="178" t="s">
        <v>2503</v>
      </c>
      <c r="C970" s="174" t="s">
        <v>949</v>
      </c>
      <c r="D970" s="172">
        <v>3</v>
      </c>
      <c r="E970" s="173">
        <v>10242</v>
      </c>
      <c r="F970" s="162"/>
    </row>
    <row r="971" spans="1:6" x14ac:dyDescent="0.3">
      <c r="A971" s="190">
        <v>962</v>
      </c>
      <c r="B971" s="170" t="s">
        <v>2504</v>
      </c>
      <c r="C971" s="170" t="s">
        <v>1207</v>
      </c>
      <c r="D971" s="172">
        <v>1</v>
      </c>
      <c r="E971" s="173">
        <v>1800</v>
      </c>
      <c r="F971" s="162"/>
    </row>
    <row r="972" spans="1:6" x14ac:dyDescent="0.3">
      <c r="A972" s="190">
        <v>963</v>
      </c>
      <c r="B972" s="178" t="s">
        <v>2505</v>
      </c>
      <c r="C972" s="174" t="s">
        <v>1208</v>
      </c>
      <c r="D972" s="172">
        <v>1</v>
      </c>
      <c r="E972" s="173">
        <v>1800</v>
      </c>
      <c r="F972" s="162"/>
    </row>
    <row r="973" spans="1:6" x14ac:dyDescent="0.3">
      <c r="A973" s="190">
        <v>964</v>
      </c>
      <c r="B973" s="170" t="s">
        <v>1764</v>
      </c>
      <c r="C973" s="170" t="s">
        <v>2118</v>
      </c>
      <c r="D973" s="172">
        <v>2</v>
      </c>
      <c r="E973" s="173">
        <v>435</v>
      </c>
      <c r="F973" s="162"/>
    </row>
    <row r="974" spans="1:6" x14ac:dyDescent="0.3">
      <c r="A974" s="190">
        <v>965</v>
      </c>
      <c r="B974" s="170" t="s">
        <v>2506</v>
      </c>
      <c r="C974" s="170" t="s">
        <v>952</v>
      </c>
      <c r="D974" s="172">
        <v>3</v>
      </c>
      <c r="E974" s="173">
        <v>6639</v>
      </c>
      <c r="F974" s="162"/>
    </row>
    <row r="975" spans="1:6" x14ac:dyDescent="0.3">
      <c r="A975" s="190">
        <v>966</v>
      </c>
      <c r="B975" s="178" t="s">
        <v>2507</v>
      </c>
      <c r="C975" s="174" t="s">
        <v>1386</v>
      </c>
      <c r="D975" s="172">
        <v>4</v>
      </c>
      <c r="E975" s="173">
        <v>179</v>
      </c>
      <c r="F975" s="162"/>
    </row>
    <row r="976" spans="1:6" x14ac:dyDescent="0.3">
      <c r="A976" s="190">
        <v>967</v>
      </c>
      <c r="B976" s="170" t="s">
        <v>2508</v>
      </c>
      <c r="C976" s="176" t="s">
        <v>1388</v>
      </c>
      <c r="D976" s="172">
        <v>12</v>
      </c>
      <c r="E976" s="173">
        <v>159</v>
      </c>
      <c r="F976" s="162"/>
    </row>
    <row r="977" spans="1:6" x14ac:dyDescent="0.3">
      <c r="A977" s="190">
        <v>968</v>
      </c>
      <c r="B977" s="178" t="s">
        <v>1765</v>
      </c>
      <c r="C977" s="174" t="s">
        <v>2119</v>
      </c>
      <c r="D977" s="172">
        <v>3</v>
      </c>
      <c r="E977" s="173">
        <v>12564</v>
      </c>
      <c r="F977" s="162"/>
    </row>
    <row r="978" spans="1:6" x14ac:dyDescent="0.3">
      <c r="A978" s="190">
        <v>969</v>
      </c>
      <c r="B978" s="170" t="s">
        <v>2509</v>
      </c>
      <c r="C978" s="179" t="s">
        <v>674</v>
      </c>
      <c r="D978" s="172">
        <v>1</v>
      </c>
      <c r="E978" s="173">
        <v>158420</v>
      </c>
      <c r="F978" s="162"/>
    </row>
    <row r="979" spans="1:6" x14ac:dyDescent="0.3">
      <c r="A979" s="190">
        <v>970</v>
      </c>
      <c r="B979" s="178" t="s">
        <v>2510</v>
      </c>
      <c r="C979" s="174" t="s">
        <v>914</v>
      </c>
      <c r="D979" s="172">
        <v>6</v>
      </c>
      <c r="E979" s="173">
        <v>12979</v>
      </c>
      <c r="F979" s="162"/>
    </row>
    <row r="980" spans="1:6" x14ac:dyDescent="0.3">
      <c r="A980" s="190">
        <v>971</v>
      </c>
      <c r="B980" s="170" t="s">
        <v>2511</v>
      </c>
      <c r="C980" s="170" t="s">
        <v>738</v>
      </c>
      <c r="D980" s="172">
        <v>1</v>
      </c>
      <c r="E980" s="173">
        <v>63516</v>
      </c>
      <c r="F980" s="162"/>
    </row>
    <row r="981" spans="1:6" x14ac:dyDescent="0.3">
      <c r="A981" s="190">
        <v>972</v>
      </c>
      <c r="B981" s="178" t="s">
        <v>2512</v>
      </c>
      <c r="C981" s="174" t="s">
        <v>800</v>
      </c>
      <c r="D981" s="172">
        <v>1</v>
      </c>
      <c r="E981" s="173">
        <v>30910</v>
      </c>
      <c r="F981" s="162"/>
    </row>
    <row r="982" spans="1:6" x14ac:dyDescent="0.3">
      <c r="A982" s="190">
        <v>973</v>
      </c>
      <c r="B982" s="178" t="s">
        <v>2513</v>
      </c>
      <c r="C982" s="174" t="s">
        <v>751</v>
      </c>
      <c r="D982" s="172">
        <v>2</v>
      </c>
      <c r="E982" s="173">
        <v>27080</v>
      </c>
      <c r="F982" s="162"/>
    </row>
    <row r="983" spans="1:6" x14ac:dyDescent="0.3">
      <c r="A983" s="190">
        <v>974</v>
      </c>
      <c r="B983" s="178" t="s">
        <v>2514</v>
      </c>
      <c r="C983" s="174" t="s">
        <v>1372</v>
      </c>
      <c r="D983" s="172">
        <v>1</v>
      </c>
      <c r="E983" s="173">
        <v>298</v>
      </c>
      <c r="F983" s="162"/>
    </row>
    <row r="984" spans="1:6" x14ac:dyDescent="0.3">
      <c r="A984" s="190">
        <v>975</v>
      </c>
      <c r="B984" s="170" t="s">
        <v>2515</v>
      </c>
      <c r="C984" s="179" t="s">
        <v>1300</v>
      </c>
      <c r="D984" s="172">
        <v>4</v>
      </c>
      <c r="E984" s="173">
        <v>846</v>
      </c>
      <c r="F984" s="162"/>
    </row>
    <row r="985" spans="1:6" x14ac:dyDescent="0.3">
      <c r="A985" s="190">
        <v>976</v>
      </c>
      <c r="B985" s="170" t="s">
        <v>2516</v>
      </c>
      <c r="C985" s="170" t="s">
        <v>974</v>
      </c>
      <c r="D985" s="172">
        <v>1</v>
      </c>
      <c r="E985" s="173">
        <v>8687</v>
      </c>
      <c r="F985" s="162"/>
    </row>
    <row r="986" spans="1:6" x14ac:dyDescent="0.3">
      <c r="A986" s="190">
        <v>977</v>
      </c>
      <c r="B986" s="178" t="s">
        <v>2517</v>
      </c>
      <c r="C986" s="170" t="s">
        <v>862</v>
      </c>
      <c r="D986" s="172">
        <v>1</v>
      </c>
      <c r="E986" s="173">
        <v>17374</v>
      </c>
      <c r="F986" s="162"/>
    </row>
    <row r="987" spans="1:6" x14ac:dyDescent="0.3">
      <c r="A987" s="190">
        <v>978</v>
      </c>
      <c r="B987" s="178" t="s">
        <v>2518</v>
      </c>
      <c r="C987" s="174" t="s">
        <v>923</v>
      </c>
      <c r="D987" s="172">
        <v>1</v>
      </c>
      <c r="E987" s="173">
        <v>12207</v>
      </c>
      <c r="F987" s="162"/>
    </row>
    <row r="988" spans="1:6" x14ac:dyDescent="0.3">
      <c r="A988" s="190">
        <v>979</v>
      </c>
      <c r="B988" s="178" t="s">
        <v>1766</v>
      </c>
      <c r="C988" s="174" t="s">
        <v>2120</v>
      </c>
      <c r="D988" s="172">
        <v>1</v>
      </c>
      <c r="E988" s="173">
        <v>11388</v>
      </c>
      <c r="F988" s="162"/>
    </row>
    <row r="989" spans="1:6" x14ac:dyDescent="0.3">
      <c r="A989" s="190">
        <v>980</v>
      </c>
      <c r="B989" s="178" t="s">
        <v>760</v>
      </c>
      <c r="C989" s="174" t="s">
        <v>761</v>
      </c>
      <c r="D989" s="172">
        <v>1</v>
      </c>
      <c r="E989" s="173">
        <v>48796</v>
      </c>
      <c r="F989" s="162"/>
    </row>
    <row r="990" spans="1:6" x14ac:dyDescent="0.3">
      <c r="A990" s="190">
        <v>981</v>
      </c>
      <c r="B990" s="170" t="s">
        <v>2519</v>
      </c>
      <c r="C990" s="170" t="s">
        <v>834</v>
      </c>
      <c r="D990" s="172">
        <v>1</v>
      </c>
      <c r="E990" s="173">
        <v>21985</v>
      </c>
      <c r="F990" s="162"/>
    </row>
    <row r="991" spans="1:6" x14ac:dyDescent="0.3">
      <c r="A991" s="190">
        <v>982</v>
      </c>
      <c r="B991" s="170" t="s">
        <v>1767</v>
      </c>
      <c r="C991" s="170" t="s">
        <v>2121</v>
      </c>
      <c r="D991" s="172">
        <v>1</v>
      </c>
      <c r="E991" s="173">
        <v>21574</v>
      </c>
      <c r="F991" s="162"/>
    </row>
    <row r="992" spans="1:6" x14ac:dyDescent="0.3">
      <c r="A992" s="190">
        <v>983</v>
      </c>
      <c r="B992" s="178" t="s">
        <v>1768</v>
      </c>
      <c r="C992" s="170" t="s">
        <v>2122</v>
      </c>
      <c r="D992" s="172">
        <v>1</v>
      </c>
      <c r="E992" s="173">
        <v>14459</v>
      </c>
      <c r="F992" s="162"/>
    </row>
    <row r="993" spans="1:6" x14ac:dyDescent="0.3">
      <c r="A993" s="190">
        <v>984</v>
      </c>
      <c r="B993" s="178" t="s">
        <v>2520</v>
      </c>
      <c r="C993" s="174" t="s">
        <v>1024</v>
      </c>
      <c r="D993" s="172">
        <v>1</v>
      </c>
      <c r="E993" s="173">
        <v>6217</v>
      </c>
      <c r="F993" s="162"/>
    </row>
    <row r="994" spans="1:6" x14ac:dyDescent="0.3">
      <c r="A994" s="190">
        <v>985</v>
      </c>
      <c r="B994" s="178" t="s">
        <v>2521</v>
      </c>
      <c r="C994" s="174" t="s">
        <v>724</v>
      </c>
      <c r="D994" s="172">
        <v>1</v>
      </c>
      <c r="E994" s="173">
        <v>72644</v>
      </c>
      <c r="F994" s="162"/>
    </row>
    <row r="995" spans="1:6" x14ac:dyDescent="0.3">
      <c r="A995" s="190">
        <v>986</v>
      </c>
      <c r="B995" s="178" t="s">
        <v>1769</v>
      </c>
      <c r="C995" s="174" t="s">
        <v>2123</v>
      </c>
      <c r="D995" s="172">
        <v>3</v>
      </c>
      <c r="E995" s="173">
        <v>4985</v>
      </c>
      <c r="F995" s="162"/>
    </row>
    <row r="996" spans="1:6" x14ac:dyDescent="0.3">
      <c r="A996" s="190">
        <v>987</v>
      </c>
      <c r="B996" s="178" t="s">
        <v>1770</v>
      </c>
      <c r="C996" s="174" t="s">
        <v>2124</v>
      </c>
      <c r="D996" s="172">
        <v>1</v>
      </c>
      <c r="E996" s="173">
        <v>502011</v>
      </c>
      <c r="F996" s="162"/>
    </row>
    <row r="997" spans="1:6" x14ac:dyDescent="0.3">
      <c r="A997" s="190">
        <v>988</v>
      </c>
      <c r="B997" s="178" t="s">
        <v>1771</v>
      </c>
      <c r="C997" s="174" t="s">
        <v>2125</v>
      </c>
      <c r="D997" s="172">
        <v>10</v>
      </c>
      <c r="E997" s="173">
        <v>20517</v>
      </c>
      <c r="F997" s="162"/>
    </row>
    <row r="998" spans="1:6" x14ac:dyDescent="0.3">
      <c r="A998" s="190">
        <v>989</v>
      </c>
      <c r="B998" s="178" t="s">
        <v>1772</v>
      </c>
      <c r="C998" s="174" t="s">
        <v>2126</v>
      </c>
      <c r="D998" s="172">
        <v>2</v>
      </c>
      <c r="E998" s="173">
        <v>13180</v>
      </c>
      <c r="F998" s="162"/>
    </row>
    <row r="999" spans="1:6" x14ac:dyDescent="0.3">
      <c r="A999" s="190">
        <v>990</v>
      </c>
      <c r="B999" s="178" t="s">
        <v>2522</v>
      </c>
      <c r="C999" s="174" t="s">
        <v>1370</v>
      </c>
      <c r="D999" s="172">
        <v>147</v>
      </c>
      <c r="E999" s="173">
        <v>311</v>
      </c>
      <c r="F999" s="162"/>
    </row>
    <row r="1000" spans="1:6" x14ac:dyDescent="0.3">
      <c r="A1000" s="190">
        <v>991</v>
      </c>
      <c r="B1000" s="170" t="s">
        <v>1773</v>
      </c>
      <c r="C1000" s="176" t="s">
        <v>2127</v>
      </c>
      <c r="D1000" s="172">
        <v>1</v>
      </c>
      <c r="E1000" s="173">
        <v>443028</v>
      </c>
      <c r="F1000" s="162"/>
    </row>
    <row r="1001" spans="1:6" x14ac:dyDescent="0.3">
      <c r="A1001" s="190">
        <v>992</v>
      </c>
      <c r="B1001" s="170"/>
      <c r="C1001" s="170" t="s">
        <v>1255</v>
      </c>
      <c r="D1001" s="172">
        <v>180</v>
      </c>
      <c r="E1001" s="173">
        <v>1275</v>
      </c>
      <c r="F1001" s="162"/>
    </row>
    <row r="1002" spans="1:6" x14ac:dyDescent="0.3">
      <c r="A1002" s="190">
        <v>993</v>
      </c>
      <c r="B1002" s="170"/>
      <c r="C1002" s="170" t="s">
        <v>788</v>
      </c>
      <c r="D1002" s="172">
        <v>7</v>
      </c>
      <c r="E1002" s="173">
        <v>33788</v>
      </c>
      <c r="F1002" s="162"/>
    </row>
    <row r="1003" spans="1:6" x14ac:dyDescent="0.3">
      <c r="A1003" s="190">
        <v>994</v>
      </c>
      <c r="B1003" s="178"/>
      <c r="C1003" s="174" t="s">
        <v>1261</v>
      </c>
      <c r="D1003" s="172">
        <v>1</v>
      </c>
      <c r="E1003" s="173">
        <v>1244</v>
      </c>
      <c r="F1003" s="162"/>
    </row>
    <row r="1004" spans="1:6" x14ac:dyDescent="0.3">
      <c r="A1004" s="190">
        <v>995</v>
      </c>
      <c r="B1004" s="178"/>
      <c r="C1004" s="174" t="s">
        <v>721</v>
      </c>
      <c r="D1004" s="172">
        <v>1</v>
      </c>
      <c r="E1004" s="173">
        <v>77265</v>
      </c>
      <c r="F1004" s="162"/>
    </row>
    <row r="1005" spans="1:6" x14ac:dyDescent="0.3">
      <c r="A1005" s="190">
        <v>996</v>
      </c>
      <c r="B1005" s="178"/>
      <c r="C1005" s="174" t="s">
        <v>718</v>
      </c>
      <c r="D1005" s="172">
        <v>1</v>
      </c>
      <c r="E1005" s="173">
        <v>79185</v>
      </c>
      <c r="F1005" s="162"/>
    </row>
    <row r="1006" spans="1:6" x14ac:dyDescent="0.3">
      <c r="A1006" s="190">
        <v>997</v>
      </c>
      <c r="B1006" s="178"/>
      <c r="C1006" s="174" t="s">
        <v>626</v>
      </c>
      <c r="D1006" s="172">
        <v>1</v>
      </c>
      <c r="E1006" s="173">
        <v>377026</v>
      </c>
      <c r="F1006" s="162"/>
    </row>
    <row r="1007" spans="1:6" x14ac:dyDescent="0.3">
      <c r="A1007" s="190">
        <v>998</v>
      </c>
      <c r="B1007" s="170"/>
      <c r="C1007" s="170" t="s">
        <v>1156</v>
      </c>
      <c r="D1007" s="172">
        <v>3</v>
      </c>
      <c r="E1007" s="173">
        <v>2659</v>
      </c>
      <c r="F1007" s="162"/>
    </row>
    <row r="1008" spans="1:6" x14ac:dyDescent="0.3">
      <c r="A1008" s="190">
        <v>999</v>
      </c>
      <c r="B1008" s="170"/>
      <c r="C1008" s="170" t="s">
        <v>1347</v>
      </c>
      <c r="D1008" s="172">
        <v>42</v>
      </c>
      <c r="E1008" s="173">
        <v>493</v>
      </c>
      <c r="F1008" s="162"/>
    </row>
    <row r="1009" spans="1:6" x14ac:dyDescent="0.3">
      <c r="A1009" s="190">
        <v>1000</v>
      </c>
      <c r="B1009" s="178"/>
      <c r="C1009" s="174" t="s">
        <v>725</v>
      </c>
      <c r="D1009" s="172">
        <v>1</v>
      </c>
      <c r="E1009" s="173">
        <v>70085</v>
      </c>
      <c r="F1009" s="162"/>
    </row>
    <row r="1010" spans="1:6" x14ac:dyDescent="0.3">
      <c r="A1010" s="190">
        <v>1001</v>
      </c>
      <c r="B1010" s="178"/>
      <c r="C1010" s="174" t="s">
        <v>1284</v>
      </c>
      <c r="D1010" s="172">
        <v>2</v>
      </c>
      <c r="E1010" s="173">
        <v>952</v>
      </c>
      <c r="F1010" s="162"/>
    </row>
    <row r="1011" spans="1:6" x14ac:dyDescent="0.3">
      <c r="A1011" s="190">
        <v>1002</v>
      </c>
      <c r="B1011" s="170"/>
      <c r="C1011" s="170" t="s">
        <v>1136</v>
      </c>
      <c r="D1011" s="172">
        <v>2</v>
      </c>
      <c r="E1011" s="173">
        <v>3076</v>
      </c>
      <c r="F1011" s="162"/>
    </row>
    <row r="1012" spans="1:6" x14ac:dyDescent="0.3">
      <c r="A1012" s="190">
        <v>1003</v>
      </c>
      <c r="B1012" s="170"/>
      <c r="C1012" s="170" t="s">
        <v>1192</v>
      </c>
      <c r="D1012" s="172">
        <v>16</v>
      </c>
      <c r="E1012" s="173">
        <v>1985</v>
      </c>
      <c r="F1012" s="162"/>
    </row>
    <row r="1013" spans="1:6" x14ac:dyDescent="0.3">
      <c r="A1013" s="190">
        <v>1004</v>
      </c>
      <c r="B1013" s="178"/>
      <c r="C1013" s="174" t="s">
        <v>1353</v>
      </c>
      <c r="D1013" s="172">
        <v>34</v>
      </c>
      <c r="E1013" s="173">
        <v>428</v>
      </c>
      <c r="F1013" s="162"/>
    </row>
    <row r="1014" spans="1:6" x14ac:dyDescent="0.3">
      <c r="A1014" s="190">
        <v>1005</v>
      </c>
      <c r="B1014" s="170"/>
      <c r="C1014" s="170" t="s">
        <v>2136</v>
      </c>
      <c r="D1014" s="172">
        <v>18</v>
      </c>
      <c r="E1014" s="173">
        <v>1699</v>
      </c>
      <c r="F1014" s="162"/>
    </row>
    <row r="1015" spans="1:6" x14ac:dyDescent="0.3">
      <c r="A1015" s="190">
        <v>1006</v>
      </c>
      <c r="B1015" s="178"/>
      <c r="C1015" s="174" t="s">
        <v>1059</v>
      </c>
      <c r="D1015" s="172">
        <v>1</v>
      </c>
      <c r="E1015" s="173">
        <v>4535</v>
      </c>
      <c r="F1015" s="162"/>
    </row>
    <row r="1016" spans="1:6" x14ac:dyDescent="0.3">
      <c r="A1016" s="190">
        <v>1007</v>
      </c>
      <c r="B1016" s="178"/>
      <c r="C1016" s="174" t="s">
        <v>1371</v>
      </c>
      <c r="D1016" s="172">
        <v>13</v>
      </c>
      <c r="E1016" s="173">
        <v>304</v>
      </c>
      <c r="F1016" s="162"/>
    </row>
    <row r="1017" spans="1:6" x14ac:dyDescent="0.3">
      <c r="A1017" s="190">
        <v>1008</v>
      </c>
      <c r="B1017" s="178"/>
      <c r="C1017" s="174" t="s">
        <v>1250</v>
      </c>
      <c r="D1017" s="172">
        <v>1</v>
      </c>
      <c r="E1017" s="173">
        <v>1368</v>
      </c>
      <c r="F1017" s="162"/>
    </row>
    <row r="1018" spans="1:6" x14ac:dyDescent="0.3">
      <c r="A1018" s="190">
        <v>1009</v>
      </c>
      <c r="B1018" s="178"/>
      <c r="C1018" s="174" t="s">
        <v>1187</v>
      </c>
      <c r="D1018" s="172">
        <v>18</v>
      </c>
      <c r="E1018" s="173">
        <v>2063</v>
      </c>
      <c r="F1018" s="162"/>
    </row>
  </sheetData>
  <autoFilter ref="B9:E1018" xr:uid="{00000000-0009-0000-0000-000009000000}"/>
  <conditionalFormatting sqref="B8:B1048576 B1:B5 A6:A7">
    <cfRule type="duplicateValues" dxfId="1" priority="2"/>
  </conditionalFormatting>
  <conditionalFormatting sqref="C8:C1048576 C1:C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Изм-ния МАЙ</vt:lpstr>
      <vt:lpstr>Пересчет ЧСДМ</vt:lpstr>
      <vt:lpstr>Пересчет МАЙ</vt:lpstr>
      <vt:lpstr>ЧСДМ изм-ния АПРЕЛЬ</vt:lpstr>
      <vt:lpstr>Лист1</vt:lpstr>
      <vt:lpstr>Детали UMG</vt:lpstr>
      <vt:lpstr>'Детали UMG'!Заголовки_для_печати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2025-09-29T07:52:07Z</dcterms:modified>
</cp:coreProperties>
</file>